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5210" yWindow="300" windowWidth="13575" windowHeight="12420" tabRatio="939" firstSheet="2" activeTab="4"/>
  </bookViews>
  <sheets>
    <sheet name="П4 бакор всего" sheetId="10" state="hidden" r:id="rId1"/>
    <sheet name="П4 бакор" sheetId="1" state="hidden" r:id="rId2"/>
    <sheet name="COVER" sheetId="12" r:id="rId3"/>
    <sheet name="Камеры стены" sheetId="4" r:id="rId4"/>
    <sheet name="Камеры насадка" sheetId="5" r:id="rId5"/>
  </sheets>
  <definedNames>
    <definedName name="_xlnm._FilterDatabase" localSheetId="4" hidden="1">'Камеры насадка'!$A$5:$N$5</definedName>
    <definedName name="_xlnm._FilterDatabase" localSheetId="3" hidden="1">'Камеры стены'!$A$5:$K$17</definedName>
    <definedName name="_xlnm.Print_Area" localSheetId="4">'Камеры насадка'!$A$1:$M$16</definedName>
    <definedName name="_xlnm.Print_Area" localSheetId="3">'Камеры стены'!$A$1:$J$25</definedName>
    <definedName name="_xlnm.Print_Area" localSheetId="0">'П4 бакор всего'!$B$13:$I$38</definedName>
  </definedNames>
  <calcPr calcId="145621"/>
</workbook>
</file>

<file path=xl/calcChain.xml><?xml version="1.0" encoding="utf-8"?>
<calcChain xmlns="http://schemas.openxmlformats.org/spreadsheetml/2006/main">
  <c r="J14" i="5"/>
  <c r="D4" i="12" l="1"/>
  <c r="H16" i="4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J6"/>
  <c r="H6"/>
  <c r="J6" i="5"/>
  <c r="J13"/>
  <c r="J12"/>
  <c r="J11"/>
  <c r="J10"/>
  <c r="J18" i="4" l="1"/>
  <c r="J9" i="5"/>
  <c r="J8"/>
  <c r="J7"/>
  <c r="E11" i="1" l="1"/>
  <c r="D11"/>
  <c r="D10"/>
  <c r="E9"/>
  <c r="D9"/>
  <c r="D8"/>
  <c r="E7"/>
  <c r="D7"/>
  <c r="D6"/>
  <c r="D5" s="1"/>
  <c r="F37" i="10"/>
  <c r="F38" s="1"/>
  <c r="F24"/>
  <c r="F25" s="1"/>
  <c r="F17"/>
  <c r="E37"/>
  <c r="E38" s="1"/>
  <c r="E30"/>
  <c r="E24"/>
  <c r="E25" s="1"/>
  <c r="E14"/>
  <c r="E19" s="1"/>
  <c r="H37"/>
  <c r="G37"/>
  <c r="C34"/>
  <c r="C35" s="1"/>
  <c r="H34"/>
  <c r="G34"/>
  <c r="E34"/>
  <c r="H33"/>
  <c r="G33"/>
  <c r="E33"/>
  <c r="C33"/>
  <c r="H32"/>
  <c r="G32"/>
  <c r="C32"/>
  <c r="H31"/>
  <c r="G31"/>
  <c r="E31"/>
  <c r="C31"/>
  <c r="H30"/>
  <c r="G30"/>
  <c r="C30"/>
  <c r="C27"/>
  <c r="C28" s="1"/>
  <c r="H27"/>
  <c r="G27"/>
  <c r="C24"/>
  <c r="C25" s="1"/>
  <c r="H24"/>
  <c r="G24"/>
  <c r="C21"/>
  <c r="C22" s="1"/>
  <c r="H21"/>
  <c r="G21"/>
  <c r="C18"/>
  <c r="C19" s="1"/>
  <c r="H18"/>
  <c r="G18"/>
  <c r="E18"/>
  <c r="H17"/>
  <c r="G17"/>
  <c r="E17"/>
  <c r="C17"/>
  <c r="H16"/>
  <c r="G16"/>
  <c r="C16"/>
  <c r="H15"/>
  <c r="G15"/>
  <c r="E15"/>
  <c r="C15"/>
  <c r="H14"/>
  <c r="G14"/>
  <c r="C14"/>
  <c r="F33" l="1"/>
  <c r="E32"/>
  <c r="E35"/>
  <c r="F30"/>
  <c r="E10" i="1" l="1"/>
  <c r="F34" i="10"/>
  <c r="F27"/>
  <c r="F28" s="1"/>
  <c r="F16"/>
  <c r="F21"/>
  <c r="F22" s="1"/>
  <c r="E8" i="1"/>
  <c r="F15" i="10"/>
  <c r="F14"/>
  <c r="F19" s="1"/>
  <c r="F31" l="1"/>
  <c r="C3" i="12"/>
  <c r="F32" i="10"/>
  <c r="F35" s="1"/>
  <c r="F40" s="1"/>
  <c r="E16"/>
  <c r="E21"/>
  <c r="E22" s="1"/>
  <c r="E27"/>
  <c r="E28" s="1"/>
  <c r="E6" i="1"/>
  <c r="E5" s="1"/>
  <c r="E3" i="12" l="1"/>
  <c r="C20" s="1"/>
  <c r="C19"/>
  <c r="E40" i="10"/>
  <c r="D5" i="12" l="1"/>
  <c r="D6" s="1"/>
  <c r="C21"/>
  <c r="C23" s="1"/>
  <c r="C25" s="1"/>
  <c r="C27" s="1"/>
  <c r="F2"/>
  <c r="F18" i="10"/>
</calcChain>
</file>

<file path=xl/sharedStrings.xml><?xml version="1.0" encoding="utf-8"?>
<sst xmlns="http://schemas.openxmlformats.org/spreadsheetml/2006/main" count="190" uniqueCount="132">
  <si>
    <t>Total Net Weight (MT)</t>
  </si>
  <si>
    <t>Approximate
Total Gross Weight (MT)</t>
  </si>
  <si>
    <t>Net Material Total Value</t>
  </si>
  <si>
    <t>Packing Cost (WOODEN PALLET)</t>
  </si>
  <si>
    <t>EX-Works PRICE</t>
  </si>
  <si>
    <t>PACKING: Wooden pallet or wooden cases</t>
  </si>
  <si>
    <t>DELIVERY MODE: TO BE DISCUSSED</t>
  </si>
  <si>
    <t>VALIDITY OF THE OFFER:  30 Days</t>
  </si>
  <si>
    <t xml:space="preserve"> DELIVERY DATE: 3 MONTH PRODUCTION TIME </t>
  </si>
  <si>
    <t>PAYMENT TERM: 30% DOWN PAYMENT,70% AFTER INSPECTION BEFORE SHIPPING</t>
  </si>
  <si>
    <t xml:space="preserve"> АО   "Завод" Экран"</t>
  </si>
  <si>
    <t xml:space="preserve">                         Продавец / The Seller
                         _______________________________________
                         _______________________________________
                         _______________________________________
                         Покупатель/ The Buyer
                         __________Yakovlev Andrey S./ Яковлев А.С 
                         General Director/Генеральный директор
</t>
  </si>
  <si>
    <t>Печь №4 2017
Бакор</t>
  </si>
  <si>
    <t>Куда входит</t>
  </si>
  <si>
    <t>Поз.</t>
  </si>
  <si>
    <t>Обозначение материала</t>
  </si>
  <si>
    <t>Плотность</t>
  </si>
  <si>
    <r>
      <rPr>
        <sz val="12"/>
        <color theme="1"/>
        <rFont val="Calibri"/>
        <family val="2"/>
        <charset val="204"/>
      </rPr>
      <t>Объем
м</t>
    </r>
    <r>
      <rPr>
        <vertAlign val="superscript"/>
        <sz val="12"/>
        <color theme="1"/>
        <rFont val="Calibri"/>
        <family val="2"/>
        <charset val="204"/>
      </rPr>
      <t>3</t>
    </r>
  </si>
  <si>
    <t>Масса кг</t>
  </si>
  <si>
    <t>Обозначение узла</t>
  </si>
  <si>
    <t>Наименование узла</t>
  </si>
  <si>
    <t>Примечание</t>
  </si>
  <si>
    <t>Всего:</t>
  </si>
  <si>
    <t>Бакор БК41FC ГОСТ 23053-78</t>
  </si>
  <si>
    <t>Печь №4 бакор</t>
  </si>
  <si>
    <t xml:space="preserve">Продавец / The Seller
_______________________________________
_______________________________________
_______________________________________
Покупатель/ The Buyer
__________Yakovlev Andrey S./ Яковлев А.С 
General Director/Генеральный директор
</t>
  </si>
  <si>
    <t>Печь №4</t>
  </si>
  <si>
    <t>Бакор</t>
  </si>
  <si>
    <t>Узел</t>
  </si>
  <si>
    <r>
      <rPr>
        <sz val="10"/>
        <color theme="1"/>
        <rFont val="Calibri"/>
        <family val="2"/>
        <charset val="204"/>
      </rPr>
      <t xml:space="preserve">Объем </t>
    </r>
    <r>
      <rPr>
        <i/>
        <sz val="14"/>
        <color indexed="8"/>
        <rFont val="SWGDT"/>
        <charset val="134"/>
      </rPr>
      <t xml:space="preserve">
</t>
    </r>
    <r>
      <rPr>
        <i/>
        <sz val="14"/>
        <color indexed="8"/>
        <rFont val="GOST type A"/>
        <family val="2"/>
        <charset val="204"/>
      </rPr>
      <t>м</t>
    </r>
    <r>
      <rPr>
        <i/>
        <vertAlign val="superscript"/>
        <sz val="14"/>
        <color indexed="8"/>
        <rFont val="GOST type A"/>
        <family val="2"/>
        <charset val="204"/>
      </rPr>
      <t>3</t>
    </r>
  </si>
  <si>
    <t>Всего бакор:</t>
  </si>
  <si>
    <t>ПС-4А17.01.01.00.00СБ</t>
  </si>
  <si>
    <t>Раскладка палисадного 
бруса</t>
  </si>
  <si>
    <t>ПС-4А17.01.02.00.00СБ</t>
  </si>
  <si>
    <t>Порог</t>
  </si>
  <si>
    <t>ПС-4А17.01.04.00.00СБ</t>
  </si>
  <si>
    <t>Проток</t>
  </si>
  <si>
    <t>ПС-4А17.01.05.00.00СБ</t>
  </si>
  <si>
    <t>Раскладка стен и донной плитки выработочного канала</t>
  </si>
  <si>
    <t>ПС-4А17.01.06.00.00СБ</t>
  </si>
  <si>
    <t>Раскладка плитки</t>
  </si>
  <si>
    <t>ПС-4А17.01.11.00.00СБ</t>
  </si>
  <si>
    <t>Раскладка бортового бруса</t>
  </si>
  <si>
    <t>ПС-4А.01.03.00.00СБ</t>
  </si>
  <si>
    <t>Раскладка зуба</t>
  </si>
  <si>
    <t>ПС-4А17.01.08.00.00СБ</t>
  </si>
  <si>
    <t>Раскладка подвесных стен</t>
  </si>
  <si>
    <t>ПС-4А.01.15.00.00СБ</t>
  </si>
  <si>
    <t>Раскладка торцевой горелочной стены</t>
  </si>
  <si>
    <t>ПС-4А.01.025.00.00СБ</t>
  </si>
  <si>
    <t>Раскладка горелок</t>
  </si>
  <si>
    <t>Pos.</t>
  </si>
  <si>
    <t>Marking according to drawing</t>
  </si>
  <si>
    <t xml:space="preserve"> Сustomer Code</t>
  </si>
  <si>
    <t>Vendor Code</t>
  </si>
  <si>
    <t>The volume of one</t>
  </si>
  <si>
    <t>Density</t>
  </si>
  <si>
    <t>The mass 
of one</t>
  </si>
  <si>
    <t>The number</t>
  </si>
  <si>
    <t>Total weight</t>
  </si>
  <si>
    <t>DRILLING</t>
  </si>
  <si>
    <t>Обозначение по чертежу</t>
  </si>
  <si>
    <t>Наименование заказчика</t>
  </si>
  <si>
    <t>Наименование изготовителя</t>
  </si>
  <si>
    <t xml:space="preserve">Объем 
ед.
</t>
  </si>
  <si>
    <t xml:space="preserve">Плотность 
</t>
  </si>
  <si>
    <t xml:space="preserve">Масса 
ед. 
</t>
  </si>
  <si>
    <t>Кол.</t>
  </si>
  <si>
    <t>Итого: 
Масса кг</t>
  </si>
  <si>
    <t>стоимость сверление</t>
  </si>
  <si>
    <r>
      <rPr>
        <sz val="10"/>
        <color rgb="FF000000"/>
        <rFont val="Times New Roman"/>
        <family val="1"/>
        <charset val="204"/>
      </rPr>
      <t>м</t>
    </r>
    <r>
      <rPr>
        <vertAlign val="superscript"/>
        <sz val="10"/>
        <color rgb="FF000000"/>
        <rFont val="Times New Roman"/>
        <family val="1"/>
        <charset val="204"/>
      </rPr>
      <t xml:space="preserve">3 </t>
    </r>
    <r>
      <rPr>
        <sz val="10"/>
        <color rgb="FF000000"/>
        <rFont val="Times New Roman"/>
        <family val="1"/>
        <charset val="204"/>
      </rPr>
      <t xml:space="preserve"> (m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)</t>
    </r>
  </si>
  <si>
    <r>
      <rPr>
        <sz val="10"/>
        <color rgb="FF000000"/>
        <rFont val="Times New Roman"/>
        <family val="1"/>
        <charset val="204"/>
      </rPr>
      <t>кг/м</t>
    </r>
    <r>
      <rPr>
        <vertAlign val="superscript"/>
        <sz val="10"/>
        <color rgb="FF000000"/>
        <rFont val="Times New Roman"/>
        <family val="1"/>
        <charset val="204"/>
      </rPr>
      <t xml:space="preserve">3
</t>
    </r>
    <r>
      <rPr>
        <sz val="10"/>
        <color rgb="FF000000"/>
        <rFont val="Times New Roman"/>
        <family val="1"/>
        <charset val="204"/>
      </rPr>
      <t>( kg/m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)</t>
    </r>
  </si>
  <si>
    <t>кг (kg)</t>
  </si>
  <si>
    <t>U$D</t>
  </si>
  <si>
    <t>RMB</t>
  </si>
  <si>
    <t>The volume of the unit</t>
  </si>
  <si>
    <t xml:space="preserve">Масса ед.
</t>
  </si>
  <si>
    <t>1.1.2.1</t>
  </si>
  <si>
    <t>1.1.2.2</t>
  </si>
  <si>
    <t>1.1.2.3</t>
  </si>
  <si>
    <t>1.1.2.4</t>
  </si>
  <si>
    <t>Name of Company (Seller)</t>
  </si>
  <si>
    <t>Company: _______________________</t>
  </si>
  <si>
    <t>ADD.: _________________________</t>
  </si>
  <si>
    <t>TEL : __________________________</t>
  </si>
  <si>
    <t>E-mail: _________________________</t>
  </si>
  <si>
    <t>Rev.Offer Date: _____________</t>
  </si>
  <si>
    <t>Общий вес нетто, тонн/Total net weight, t:</t>
  </si>
  <si>
    <t>Приблизительный вес брутто, тонн/ Approx. total gross weight, t:</t>
  </si>
  <si>
    <t>Общая стоимость материалов/ Total cost of materials:</t>
  </si>
  <si>
    <t>Скидка / Discount:</t>
  </si>
  <si>
    <t>Общая стоимость материалов с учетом скидки / Total cost of materials including discount:</t>
  </si>
  <si>
    <t>Стоимость упаковки / Cost of packing:</t>
  </si>
  <si>
    <t>4.1.3.3</t>
  </si>
  <si>
    <t>КИРПИЧ -(ударная стена) 230*114*64</t>
  </si>
  <si>
    <t>RUBINAL VZ 25</t>
  </si>
  <si>
    <t>4.1.3.4</t>
  </si>
  <si>
    <t>КИРПИЧ -(ударная стена) 230*172*64</t>
  </si>
  <si>
    <t>4.1.3.5</t>
  </si>
  <si>
    <t>КИРПИЧ -(рещётчатая стена) 230*114*64</t>
  </si>
  <si>
    <t>4.1.3.6</t>
  </si>
  <si>
    <t>КИРПИЧ -(рещётчатая стена) 230*172*64</t>
  </si>
  <si>
    <t>4.1.3.7</t>
  </si>
  <si>
    <t>КИРПИЧ 230*114*64</t>
  </si>
  <si>
    <t>ANKER  DG 10</t>
  </si>
  <si>
    <t>4.1.3.8</t>
  </si>
  <si>
    <t>КИРПИЧ 230*172*64</t>
  </si>
  <si>
    <t>4.1.3.9</t>
  </si>
  <si>
    <t>КЛИН 300*150*65/55</t>
  </si>
  <si>
    <t>4.1.3.10</t>
  </si>
  <si>
    <t>КЛИН 300*150*65/45</t>
  </si>
  <si>
    <t>4.1.3.11</t>
  </si>
  <si>
    <t>КЛИН 300*225*65/55</t>
  </si>
  <si>
    <t>4.1.3.12</t>
  </si>
  <si>
    <t>КЛИН 300*225*65/45</t>
  </si>
  <si>
    <t>4.1.3.13</t>
  </si>
  <si>
    <t xml:space="preserve">ПЯТА </t>
  </si>
  <si>
    <t>4.1.3.33</t>
  </si>
  <si>
    <t>РАСТВОР - ДЛЯ RUBINAL,ANKER</t>
  </si>
  <si>
    <t xml:space="preserve">ANKERFIX -RP 10 </t>
  </si>
  <si>
    <t>Приложение №1 к Договору № _______ от _____________ Новосибирск. Спецификация поставки материалов.
Appendix 1 to Contract №_____ dated ___________ Novosibirsk. Specification of material.
TP04-01-4-0-0-00</t>
  </si>
  <si>
    <t>TG 15/15</t>
  </si>
  <si>
    <t>TG 15/15 A  ПОЛОВИНА</t>
  </si>
  <si>
    <t>TL 15/15</t>
  </si>
  <si>
    <t>TL 15/15 A  ПОЛОВИНА</t>
  </si>
  <si>
    <t>RUBINAL VZ</t>
  </si>
  <si>
    <t>ANKER DG1</t>
  </si>
  <si>
    <t>RUBINAL EZ</t>
  </si>
  <si>
    <t>Приложение №2 к Договору № _______ от _____________ Новосибирск. Спецификация поставки материалов.
Appendix 2 to Contract №_____ dated ___________ Novosibirsk. Specification of material.
TP04-01-4-0-0-00</t>
  </si>
  <si>
    <t>Общая стоимость на условиях EXW/ Total cost at EXW:</t>
  </si>
  <si>
    <t>Стоимость транспортировки /Cost of transportation:</t>
  </si>
  <si>
    <t>Общая стоимость на условиях DAP Новосибирск  / Total cost at DAP Novosibirsk</t>
  </si>
</sst>
</file>

<file path=xl/styles.xml><?xml version="1.0" encoding="utf-8"?>
<styleSheet xmlns="http://schemas.openxmlformats.org/spreadsheetml/2006/main">
  <numFmts count="8">
    <numFmt numFmtId="164" formatCode="0.00000"/>
    <numFmt numFmtId="165" formatCode="&quot;US$&quot;#,##0.00_);[Red]\(&quot;US$&quot;#,##0.00\)"/>
    <numFmt numFmtId="166" formatCode="_-* #,##0.00\ _z_ł_-;\-* #,##0.00\ _z_ł_-;_-* &quot;-&quot;??\ _z_ł_-;_-@_-"/>
    <numFmt numFmtId="167" formatCode="0.000;[Red]0.000"/>
    <numFmt numFmtId="168" formatCode="[$$-409]#,##0.00_);[Red]\([$$-409]#,##0.00\)"/>
    <numFmt numFmtId="169" formatCode="[$¥-804]#,##0.00"/>
    <numFmt numFmtId="170" formatCode="[$$-45C]#,##0.00"/>
    <numFmt numFmtId="171" formatCode="0.0000"/>
  </numFmts>
  <fonts count="52">
    <font>
      <sz val="10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sz val="11"/>
      <color indexed="8"/>
      <name val="宋体"/>
      <charset val="13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宋体"/>
      <charset val="134"/>
    </font>
    <font>
      <sz val="12"/>
      <name val="宋体"/>
      <charset val="134"/>
    </font>
    <font>
      <sz val="10"/>
      <name val="Arial CE"/>
      <charset val="238"/>
    </font>
    <font>
      <sz val="12"/>
      <name val="Arial CE"/>
      <charset val="238"/>
    </font>
    <font>
      <sz val="10"/>
      <color theme="1"/>
      <name val="Calibri"/>
      <family val="2"/>
      <charset val="204"/>
      <scheme val="minor"/>
    </font>
    <font>
      <vertAlign val="superscript"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</font>
    <font>
      <i/>
      <sz val="14"/>
      <color indexed="8"/>
      <name val="SWGDT"/>
      <charset val="134"/>
    </font>
    <font>
      <i/>
      <sz val="14"/>
      <color indexed="8"/>
      <name val="GOST type A"/>
      <family val="2"/>
      <charset val="204"/>
    </font>
    <font>
      <i/>
      <vertAlign val="superscript"/>
      <sz val="14"/>
      <color indexed="8"/>
      <name val="GOST type A"/>
      <family val="2"/>
      <charset val="204"/>
    </font>
    <font>
      <sz val="12"/>
      <color theme="1"/>
      <name val="Calibri"/>
      <family val="2"/>
      <charset val="204"/>
    </font>
    <font>
      <vertAlign val="superscript"/>
      <sz val="12"/>
      <color theme="1"/>
      <name val="Calibri"/>
      <family val="2"/>
      <charset val="204"/>
    </font>
    <font>
      <b/>
      <i/>
      <sz val="18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gray0625"/>
    </fill>
    <fill>
      <patternFill patternType="gray0625">
        <bgColor theme="3" tint="0.39994506668294322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166" fontId="37" fillId="0" borderId="0" applyFont="0" applyFill="0" applyBorder="0" applyAlignment="0" applyProtection="0"/>
    <xf numFmtId="0" fontId="23" fillId="0" borderId="0">
      <alignment vertical="center"/>
    </xf>
    <xf numFmtId="166" fontId="23" fillId="0" borderId="0" applyFont="0" applyFill="0" applyBorder="0" applyAlignment="0" applyProtection="0"/>
    <xf numFmtId="0" fontId="34" fillId="0" borderId="0"/>
    <xf numFmtId="166" fontId="23" fillId="0" borderId="0" applyFont="0" applyFill="0" applyBorder="0" applyAlignment="0" applyProtection="0"/>
    <xf numFmtId="0" fontId="38" fillId="0" borderId="0"/>
    <xf numFmtId="0" fontId="22" fillId="0" borderId="0"/>
    <xf numFmtId="0" fontId="34" fillId="0" borderId="0"/>
    <xf numFmtId="0" fontId="35" fillId="0" borderId="0">
      <alignment vertical="center"/>
    </xf>
    <xf numFmtId="0" fontId="2" fillId="0" borderId="0"/>
    <xf numFmtId="0" fontId="36" fillId="0" borderId="0"/>
    <xf numFmtId="0" fontId="1" fillId="0" borderId="0"/>
  </cellStyleXfs>
  <cellXfs count="174">
    <xf numFmtId="0" fontId="0" fillId="0" borderId="0" xfId="0"/>
    <xf numFmtId="0" fontId="3" fillId="0" borderId="0" xfId="0" applyFont="1"/>
    <xf numFmtId="164" fontId="0" fillId="0" borderId="0" xfId="0" applyNumberForma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/>
    <xf numFmtId="0" fontId="0" fillId="0" borderId="0" xfId="0" applyBorder="1" applyAlignment="1"/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Border="1"/>
    <xf numFmtId="164" fontId="8" fillId="0" borderId="0" xfId="0" applyNumberFormat="1" applyFont="1" applyBorder="1" applyAlignment="1">
      <alignment wrapText="1"/>
    </xf>
    <xf numFmtId="165" fontId="0" fillId="0" borderId="0" xfId="0" applyNumberFormat="1"/>
    <xf numFmtId="0" fontId="11" fillId="0" borderId="0" xfId="0" applyFont="1"/>
    <xf numFmtId="2" fontId="4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0" fillId="0" borderId="0" xfId="0" applyAlignment="1"/>
    <xf numFmtId="165" fontId="4" fillId="0" borderId="0" xfId="0" applyNumberFormat="1" applyFont="1" applyAlignment="1">
      <alignment wrapText="1"/>
    </xf>
    <xf numFmtId="0" fontId="13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2" fillId="0" borderId="0" xfId="0" applyFont="1"/>
    <xf numFmtId="0" fontId="0" fillId="0" borderId="0" xfId="0" applyFont="1"/>
    <xf numFmtId="165" fontId="8" fillId="0" borderId="0" xfId="0" applyNumberFormat="1" applyFont="1" applyAlignment="1">
      <alignment wrapText="1"/>
    </xf>
    <xf numFmtId="165" fontId="9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2" fillId="0" borderId="0" xfId="0" applyNumberFormat="1" applyFont="1"/>
    <xf numFmtId="165" fontId="0" fillId="0" borderId="0" xfId="0" applyNumberFormat="1" applyFont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164" fontId="15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/>
    <xf numFmtId="0" fontId="20" fillId="0" borderId="0" xfId="0" applyFont="1" applyBorder="1" applyAlignment="1">
      <alignment horizontal="center" vertical="top"/>
    </xf>
    <xf numFmtId="0" fontId="0" fillId="0" borderId="19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20" xfId="0" applyBorder="1" applyAlignment="1"/>
    <xf numFmtId="0" fontId="0" fillId="0" borderId="3" xfId="0" applyBorder="1" applyAlignment="1">
      <alignment horizontal="center" vertical="center"/>
    </xf>
    <xf numFmtId="0" fontId="0" fillId="0" borderId="20" xfId="0" applyBorder="1"/>
    <xf numFmtId="0" fontId="0" fillId="0" borderId="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/>
    <xf numFmtId="0" fontId="0" fillId="0" borderId="27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/>
    <xf numFmtId="0" fontId="0" fillId="0" borderId="29" xfId="0" applyBorder="1"/>
    <xf numFmtId="0" fontId="0" fillId="2" borderId="29" xfId="0" applyFill="1" applyBorder="1"/>
    <xf numFmtId="0" fontId="0" fillId="0" borderId="19" xfId="0" applyBorder="1"/>
    <xf numFmtId="0" fontId="0" fillId="0" borderId="3" xfId="0" applyBorder="1"/>
    <xf numFmtId="0" fontId="0" fillId="0" borderId="30" xfId="0" applyBorder="1"/>
    <xf numFmtId="0" fontId="0" fillId="0" borderId="31" xfId="0" applyBorder="1"/>
    <xf numFmtId="0" fontId="0" fillId="0" borderId="31" xfId="0" applyBorder="1" applyAlignment="1">
      <alignment wrapText="1"/>
    </xf>
    <xf numFmtId="0" fontId="0" fillId="0" borderId="32" xfId="0" applyBorder="1"/>
    <xf numFmtId="0" fontId="0" fillId="0" borderId="33" xfId="0" applyBorder="1"/>
    <xf numFmtId="2" fontId="0" fillId="0" borderId="33" xfId="0" applyNumberFormat="1" applyBorder="1"/>
    <xf numFmtId="0" fontId="0" fillId="0" borderId="21" xfId="0" applyBorder="1"/>
    <xf numFmtId="0" fontId="0" fillId="0" borderId="22" xfId="0" applyBorder="1"/>
    <xf numFmtId="0" fontId="21" fillId="3" borderId="11" xfId="0" applyFont="1" applyFill="1" applyBorder="1"/>
    <xf numFmtId="0" fontId="21" fillId="3" borderId="12" xfId="0" applyFont="1" applyFill="1" applyBorder="1"/>
    <xf numFmtId="0" fontId="21" fillId="4" borderId="12" xfId="0" applyFont="1" applyFill="1" applyBorder="1"/>
    <xf numFmtId="0" fontId="0" fillId="0" borderId="16" xfId="0" applyBorder="1"/>
    <xf numFmtId="0" fontId="0" fillId="0" borderId="17" xfId="0" applyBorder="1"/>
    <xf numFmtId="0" fontId="0" fillId="2" borderId="17" xfId="0" applyFill="1" applyBorder="1"/>
    <xf numFmtId="0" fontId="0" fillId="0" borderId="34" xfId="0" applyBorder="1"/>
    <xf numFmtId="0" fontId="0" fillId="0" borderId="35" xfId="0" applyBorder="1"/>
    <xf numFmtId="0" fontId="0" fillId="2" borderId="35" xfId="0" applyFill="1" applyBorder="1"/>
    <xf numFmtId="0" fontId="0" fillId="0" borderId="35" xfId="0" applyBorder="1" applyAlignment="1">
      <alignment wrapText="1"/>
    </xf>
    <xf numFmtId="0" fontId="0" fillId="2" borderId="3" xfId="0" applyFill="1" applyBorder="1"/>
    <xf numFmtId="2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35" xfId="0" applyNumberFormat="1" applyBorder="1"/>
    <xf numFmtId="0" fontId="0" fillId="2" borderId="0" xfId="0" applyFill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21" fillId="3" borderId="13" xfId="0" applyFont="1" applyFill="1" applyBorder="1"/>
    <xf numFmtId="0" fontId="0" fillId="0" borderId="18" xfId="0" applyBorder="1"/>
    <xf numFmtId="0" fontId="0" fillId="0" borderId="39" xfId="0" applyBorder="1"/>
    <xf numFmtId="0" fontId="22" fillId="0" borderId="0" xfId="11"/>
    <xf numFmtId="0" fontId="23" fillId="0" borderId="0" xfId="6">
      <alignment vertical="center"/>
    </xf>
    <xf numFmtId="0" fontId="25" fillId="0" borderId="3" xfId="13" applyFont="1" applyBorder="1" applyAlignment="1">
      <alignment horizontal="center" vertical="center" wrapText="1"/>
    </xf>
    <xf numFmtId="167" fontId="26" fillId="0" borderId="3" xfId="13" applyNumberFormat="1" applyFont="1" applyBorder="1" applyAlignment="1">
      <alignment horizontal="center" vertical="center" wrapText="1"/>
    </xf>
    <xf numFmtId="168" fontId="25" fillId="0" borderId="3" xfId="13" applyNumberFormat="1" applyFont="1" applyBorder="1" applyAlignment="1">
      <alignment horizontal="center" vertical="center" wrapText="1"/>
    </xf>
    <xf numFmtId="0" fontId="31" fillId="0" borderId="0" xfId="13" applyFont="1" applyBorder="1" applyAlignment="1">
      <alignment vertical="center"/>
    </xf>
    <xf numFmtId="0" fontId="33" fillId="0" borderId="0" xfId="13" applyFont="1" applyBorder="1" applyAlignment="1"/>
    <xf numFmtId="0" fontId="33" fillId="0" borderId="0" xfId="13" applyFont="1" applyBorder="1" applyAlignment="1">
      <alignment horizontal="left" vertical="center"/>
    </xf>
    <xf numFmtId="168" fontId="33" fillId="0" borderId="0" xfId="13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40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2" fontId="9" fillId="0" borderId="0" xfId="0" applyNumberFormat="1" applyFont="1" applyBorder="1" applyAlignment="1">
      <alignment wrapText="1"/>
    </xf>
    <xf numFmtId="2" fontId="11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70" fontId="29" fillId="0" borderId="3" xfId="13" applyNumberFormat="1" applyFont="1" applyBorder="1" applyAlignment="1">
      <alignment horizontal="center" vertical="center" wrapText="1"/>
    </xf>
    <xf numFmtId="170" fontId="30" fillId="0" borderId="3" xfId="13" applyNumberFormat="1" applyFont="1" applyBorder="1" applyAlignment="1">
      <alignment horizontal="center" vertical="center" wrapText="1"/>
    </xf>
    <xf numFmtId="169" fontId="30" fillId="0" borderId="3" xfId="13" applyNumberFormat="1" applyFont="1" applyBorder="1" applyAlignment="1">
      <alignment horizontal="center" vertical="center" wrapText="1"/>
    </xf>
    <xf numFmtId="0" fontId="29" fillId="0" borderId="3" xfId="13" applyNumberFormat="1" applyFont="1" applyBorder="1" applyAlignment="1">
      <alignment horizontal="center" vertical="center" wrapText="1"/>
    </xf>
    <xf numFmtId="0" fontId="48" fillId="0" borderId="0" xfId="6" applyFont="1" applyAlignment="1">
      <alignment horizontal="center" vertical="center"/>
    </xf>
    <xf numFmtId="3" fontId="48" fillId="0" borderId="0" xfId="6" applyNumberFormat="1" applyFont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2" fontId="49" fillId="0" borderId="43" xfId="0" applyNumberFormat="1" applyFont="1" applyBorder="1" applyAlignment="1">
      <alignment horizontal="right" vertical="center"/>
    </xf>
    <xf numFmtId="170" fontId="49" fillId="0" borderId="43" xfId="0" applyNumberFormat="1" applyFont="1" applyBorder="1" applyAlignment="1">
      <alignment horizontal="right" vertical="center" wrapText="1"/>
    </xf>
    <xf numFmtId="0" fontId="50" fillId="0" borderId="43" xfId="0" applyFont="1" applyBorder="1" applyAlignment="1">
      <alignment horizontal="right" vertical="center"/>
    </xf>
    <xf numFmtId="170" fontId="49" fillId="0" borderId="43" xfId="0" applyNumberFormat="1" applyFont="1" applyBorder="1" applyAlignment="1">
      <alignment horizontal="right" vertical="center"/>
    </xf>
    <xf numFmtId="0" fontId="51" fillId="6" borderId="0" xfId="11" applyFont="1" applyFill="1"/>
    <xf numFmtId="0" fontId="14" fillId="6" borderId="41" xfId="0" applyFont="1" applyFill="1" applyBorder="1" applyAlignment="1">
      <alignment vertical="center"/>
    </xf>
    <xf numFmtId="170" fontId="49" fillId="6" borderId="42" xfId="0" applyNumberFormat="1" applyFont="1" applyFill="1" applyBorder="1" applyAlignment="1">
      <alignment horizontal="right" vertical="center"/>
    </xf>
    <xf numFmtId="171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0" xfId="0" applyNumberFormat="1" applyAlignment="1">
      <alignment wrapText="1"/>
    </xf>
    <xf numFmtId="0" fontId="28" fillId="0" borderId="3" xfId="13" applyFont="1" applyBorder="1" applyAlignment="1">
      <alignment horizontal="right" vertical="center" wrapText="1"/>
    </xf>
    <xf numFmtId="0" fontId="24" fillId="0" borderId="3" xfId="13" applyFont="1" applyBorder="1" applyAlignment="1">
      <alignment horizontal="left" vertical="center" wrapText="1"/>
    </xf>
    <xf numFmtId="0" fontId="32" fillId="0" borderId="3" xfId="13" applyFont="1" applyBorder="1" applyAlignment="1">
      <alignment horizontal="left" vertical="center"/>
    </xf>
    <xf numFmtId="0" fontId="46" fillId="5" borderId="3" xfId="13" applyFont="1" applyFill="1" applyBorder="1" applyAlignment="1">
      <alignment horizontal="center" vertical="center" wrapText="1"/>
    </xf>
    <xf numFmtId="0" fontId="47" fillId="0" borderId="3" xfId="13" applyFont="1" applyBorder="1" applyAlignment="1">
      <alignment horizontal="right" vertical="center"/>
    </xf>
    <xf numFmtId="0" fontId="27" fillId="0" borderId="3" xfId="13" applyFont="1" applyBorder="1" applyAlignment="1">
      <alignment horizontal="right" vertical="center" wrapText="1"/>
    </xf>
    <xf numFmtId="0" fontId="32" fillId="0" borderId="3" xfId="13" applyFont="1" applyBorder="1" applyAlignment="1">
      <alignment horizontal="left" vertical="center" wrapText="1"/>
    </xf>
    <xf numFmtId="0" fontId="33" fillId="0" borderId="0" xfId="13" applyFont="1" applyBorder="1" applyAlignment="1">
      <alignment horizontal="left" vertical="center" wrapText="1"/>
    </xf>
    <xf numFmtId="0" fontId="33" fillId="0" borderId="0" xfId="13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</cellXfs>
  <cellStyles count="17">
    <cellStyle name="Dziesiętny_irena1" xfId="5"/>
    <cellStyle name="Normalny_Arkusz3 (2)" xfId="2"/>
    <cellStyle name="Обычный" xfId="0" builtinId="0"/>
    <cellStyle name="Обычный 2" xfId="15"/>
    <cellStyle name="Обычный 3" xfId="14"/>
    <cellStyle name="Обычный 4" xfId="16"/>
    <cellStyle name="千位分隔 2" xfId="7"/>
    <cellStyle name="千位分隔 3" xfId="9"/>
    <cellStyle name="常规 2" xfId="10"/>
    <cellStyle name="常规 2 2" xfId="4"/>
    <cellStyle name="常规 3" xfId="11"/>
    <cellStyle name="常规 3 2" xfId="3"/>
    <cellStyle name="常规 4" xfId="6"/>
    <cellStyle name="常规 4 2" xfId="12"/>
    <cellStyle name="常规 5" xfId="8"/>
    <cellStyle name="常规 6" xfId="1"/>
    <cellStyle name="常规_123456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2:I40"/>
  <sheetViews>
    <sheetView topLeftCell="C19" zoomScale="130" zoomScaleNormal="130" zoomScalePageLayoutView="130" workbookViewId="0">
      <selection activeCell="D13" sqref="D13"/>
    </sheetView>
  </sheetViews>
  <sheetFormatPr defaultColWidth="9" defaultRowHeight="12.75"/>
  <cols>
    <col min="2" max="2" width="4.5703125" customWidth="1"/>
    <col min="3" max="3" width="31.5703125" customWidth="1"/>
    <col min="4" max="4" width="13" customWidth="1"/>
    <col min="5" max="5" width="9.140625" customWidth="1"/>
    <col min="6" max="6" width="10.85546875" customWidth="1"/>
    <col min="7" max="7" width="27.140625" customWidth="1"/>
    <col min="8" max="8" width="25.85546875" customWidth="1"/>
    <col min="9" max="9" width="23.85546875" customWidth="1"/>
  </cols>
  <sheetData>
    <row r="2" spans="2:9">
      <c r="B2" s="157" t="s">
        <v>10</v>
      </c>
      <c r="C2" s="157"/>
      <c r="H2" s="154" t="s">
        <v>11</v>
      </c>
      <c r="I2" s="155"/>
    </row>
    <row r="3" spans="2:9">
      <c r="B3" s="157"/>
      <c r="C3" s="157"/>
      <c r="H3" s="155"/>
      <c r="I3" s="155"/>
    </row>
    <row r="4" spans="2:9">
      <c r="B4" s="157"/>
      <c r="C4" s="157"/>
      <c r="H4" s="155"/>
      <c r="I4" s="155"/>
    </row>
    <row r="5" spans="2:9">
      <c r="B5" s="157"/>
      <c r="C5" s="157"/>
      <c r="H5" s="155"/>
      <c r="I5" s="155"/>
    </row>
    <row r="6" spans="2:9">
      <c r="B6" s="157"/>
      <c r="C6" s="157"/>
      <c r="H6" s="155"/>
      <c r="I6" s="155"/>
    </row>
    <row r="7" spans="2:9">
      <c r="B7" s="157"/>
      <c r="C7" s="157"/>
      <c r="H7" s="155"/>
      <c r="I7" s="155"/>
    </row>
    <row r="8" spans="2:9">
      <c r="B8" s="156" t="s">
        <v>12</v>
      </c>
      <c r="C8" s="155"/>
      <c r="D8" s="155"/>
      <c r="E8" s="155"/>
      <c r="F8" s="155"/>
      <c r="H8" s="155"/>
      <c r="I8" s="155"/>
    </row>
    <row r="9" spans="2:9" ht="14.1" customHeight="1">
      <c r="B9" s="155"/>
      <c r="C9" s="155"/>
      <c r="D9" s="155"/>
      <c r="E9" s="155"/>
      <c r="F9" s="155"/>
      <c r="H9" s="155"/>
      <c r="I9" s="155"/>
    </row>
    <row r="10" spans="2:9" ht="14.1" customHeight="1">
      <c r="B10" s="155"/>
      <c r="C10" s="155"/>
      <c r="D10" s="155"/>
      <c r="E10" s="155"/>
      <c r="F10" s="155"/>
      <c r="H10" s="155"/>
      <c r="I10" s="155"/>
    </row>
    <row r="11" spans="2:9">
      <c r="B11" s="151"/>
      <c r="C11" s="152"/>
      <c r="D11" s="152"/>
      <c r="E11" s="152"/>
      <c r="F11" s="152"/>
    </row>
    <row r="12" spans="2:9">
      <c r="B12" s="153"/>
      <c r="C12" s="153"/>
      <c r="D12" s="153"/>
      <c r="E12" s="153"/>
      <c r="F12" s="153"/>
      <c r="G12" s="149" t="s">
        <v>13</v>
      </c>
      <c r="H12" s="150"/>
    </row>
    <row r="13" spans="2:9" ht="33.75">
      <c r="B13" s="63" t="s">
        <v>14</v>
      </c>
      <c r="C13" s="64" t="s">
        <v>15</v>
      </c>
      <c r="D13" s="65" t="s">
        <v>16</v>
      </c>
      <c r="E13" s="66" t="s">
        <v>17</v>
      </c>
      <c r="F13" s="66" t="s">
        <v>18</v>
      </c>
      <c r="G13" s="66" t="s">
        <v>19</v>
      </c>
      <c r="H13" s="63" t="s">
        <v>20</v>
      </c>
      <c r="I13" s="63" t="s">
        <v>21</v>
      </c>
    </row>
    <row r="14" spans="2:9">
      <c r="B14" s="67"/>
      <c r="C14" s="68" t="e">
        <f>'Камеры стены'!#REF!</f>
        <v>#REF!</v>
      </c>
      <c r="D14" s="69">
        <v>3720</v>
      </c>
      <c r="E14" s="68" t="e">
        <f>'Камеры стены'!#REF!</f>
        <v>#REF!</v>
      </c>
      <c r="F14" s="68" t="e">
        <f>'Камеры стены'!#REF!</f>
        <v>#REF!</v>
      </c>
      <c r="G14" s="68" t="e">
        <f>'Камеры стены'!#REF!</f>
        <v>#REF!</v>
      </c>
      <c r="H14" s="68" t="e">
        <f>'Камеры стены'!#REF!</f>
        <v>#REF!</v>
      </c>
      <c r="I14" s="95"/>
    </row>
    <row r="15" spans="2:9">
      <c r="B15" s="70"/>
      <c r="C15" s="71" t="e">
        <f>#REF!</f>
        <v>#REF!</v>
      </c>
      <c r="D15" s="69">
        <v>3720</v>
      </c>
      <c r="E15" s="71" t="e">
        <f>#REF!</f>
        <v>#REF!</v>
      </c>
      <c r="F15" s="71" t="e">
        <f>#REF!</f>
        <v>#REF!</v>
      </c>
      <c r="G15" s="71" t="e">
        <f>#REF!</f>
        <v>#REF!</v>
      </c>
      <c r="H15" s="71" t="e">
        <f>#REF!</f>
        <v>#REF!</v>
      </c>
      <c r="I15" s="57"/>
    </row>
    <row r="16" spans="2:9" ht="29.1" customHeight="1">
      <c r="B16" s="72"/>
      <c r="C16" s="73" t="e">
        <f>#REF!</f>
        <v>#REF!</v>
      </c>
      <c r="D16" s="69">
        <v>3720</v>
      </c>
      <c r="E16" s="73" t="e">
        <f>#REF!</f>
        <v>#REF!</v>
      </c>
      <c r="F16" s="73" t="e">
        <f>#REF!</f>
        <v>#REF!</v>
      </c>
      <c r="G16" s="73" t="e">
        <f>#REF!</f>
        <v>#REF!</v>
      </c>
      <c r="H16" s="74" t="e">
        <f>#REF!</f>
        <v>#REF!</v>
      </c>
      <c r="I16" s="96"/>
    </row>
    <row r="17" spans="2:9">
      <c r="B17" s="75"/>
      <c r="C17" s="76" t="e">
        <f>#REF!</f>
        <v>#REF!</v>
      </c>
      <c r="D17" s="69">
        <v>3720</v>
      </c>
      <c r="E17" s="76" t="e">
        <f>#REF!</f>
        <v>#REF!</v>
      </c>
      <c r="F17" s="77" t="e">
        <f>#REF!</f>
        <v>#REF!</v>
      </c>
      <c r="G17" s="76" t="e">
        <f>#REF!</f>
        <v>#REF!</v>
      </c>
      <c r="H17" s="76" t="e">
        <f>#REF!</f>
        <v>#REF!</v>
      </c>
      <c r="I17" s="97"/>
    </row>
    <row r="18" spans="2:9">
      <c r="B18" s="78"/>
      <c r="C18" s="79" t="e">
        <f>#REF!</f>
        <v>#REF!</v>
      </c>
      <c r="D18" s="69">
        <v>3720</v>
      </c>
      <c r="E18" s="79" t="e">
        <f>#REF!</f>
        <v>#REF!</v>
      </c>
      <c r="F18" s="79" t="e">
        <f>#REF!</f>
        <v>#REF!</v>
      </c>
      <c r="G18" s="79" t="e">
        <f>#REF!</f>
        <v>#REF!</v>
      </c>
      <c r="H18" s="79" t="e">
        <f>#REF!</f>
        <v>#REF!</v>
      </c>
      <c r="I18" s="62"/>
    </row>
    <row r="19" spans="2:9">
      <c r="B19" s="80"/>
      <c r="C19" s="81" t="e">
        <f>C18</f>
        <v>#REF!</v>
      </c>
      <c r="D19" s="82" t="s">
        <v>22</v>
      </c>
      <c r="E19" s="81" t="e">
        <f>SUM(E14:E18)</f>
        <v>#REF!</v>
      </c>
      <c r="F19" s="81" t="e">
        <f>SUM(F14:F18)</f>
        <v>#REF!</v>
      </c>
      <c r="G19" s="81"/>
      <c r="H19" s="81"/>
      <c r="I19" s="98"/>
    </row>
    <row r="20" spans="2:9">
      <c r="B20" s="83"/>
      <c r="C20" s="84"/>
      <c r="D20" s="85"/>
      <c r="E20" s="84"/>
      <c r="F20" s="84"/>
      <c r="G20" s="84"/>
      <c r="H20" s="84"/>
      <c r="I20" s="99"/>
    </row>
    <row r="21" spans="2:9" ht="30" customHeight="1">
      <c r="B21" s="86"/>
      <c r="C21" s="87" t="e">
        <f>#REF!</f>
        <v>#REF!</v>
      </c>
      <c r="D21" s="88">
        <v>3420</v>
      </c>
      <c r="E21" s="87" t="e">
        <f>#REF!</f>
        <v>#REF!</v>
      </c>
      <c r="F21" s="87" t="e">
        <f>#REF!</f>
        <v>#REF!</v>
      </c>
      <c r="G21" s="87" t="e">
        <f>#REF!</f>
        <v>#REF!</v>
      </c>
      <c r="H21" s="89" t="e">
        <f>#REF!</f>
        <v>#REF!</v>
      </c>
      <c r="I21" s="100"/>
    </row>
    <row r="22" spans="2:9">
      <c r="B22" s="80"/>
      <c r="C22" s="81" t="e">
        <f>C21</f>
        <v>#REF!</v>
      </c>
      <c r="D22" s="82" t="s">
        <v>22</v>
      </c>
      <c r="E22" s="81" t="e">
        <f>SUM(E21)</f>
        <v>#REF!</v>
      </c>
      <c r="F22" s="81" t="e">
        <f>SUM(F21)</f>
        <v>#REF!</v>
      </c>
      <c r="G22" s="81"/>
      <c r="H22" s="81"/>
      <c r="I22" s="98"/>
    </row>
    <row r="23" spans="2:9">
      <c r="B23" s="70"/>
      <c r="C23" s="71"/>
      <c r="D23" s="90"/>
      <c r="E23" s="71"/>
      <c r="F23" s="71"/>
      <c r="G23" s="71"/>
      <c r="H23" s="71"/>
      <c r="I23" s="57"/>
    </row>
    <row r="24" spans="2:9">
      <c r="B24" s="86"/>
      <c r="C24" s="87" t="e">
        <f>'Камеры стены'!#REF!</f>
        <v>#REF!</v>
      </c>
      <c r="D24" s="88">
        <v>3800</v>
      </c>
      <c r="E24" s="87" t="e">
        <f>'Камеры стены'!#REF!</f>
        <v>#REF!</v>
      </c>
      <c r="F24" s="87" t="e">
        <f>'Камеры стены'!#REF!</f>
        <v>#REF!</v>
      </c>
      <c r="G24" s="87" t="e">
        <f>'Камеры стены'!#REF!</f>
        <v>#REF!</v>
      </c>
      <c r="H24" s="87" t="e">
        <f>'Камеры стены'!#REF!</f>
        <v>#REF!</v>
      </c>
      <c r="I24" s="100"/>
    </row>
    <row r="25" spans="2:9">
      <c r="B25" s="80"/>
      <c r="C25" s="81" t="e">
        <f>C24</f>
        <v>#REF!</v>
      </c>
      <c r="D25" s="82" t="s">
        <v>22</v>
      </c>
      <c r="E25" s="81" t="e">
        <f>SUM(E24)</f>
        <v>#REF!</v>
      </c>
      <c r="F25" s="81" t="e">
        <f>SUM(F24)</f>
        <v>#REF!</v>
      </c>
      <c r="G25" s="81"/>
      <c r="H25" s="81"/>
      <c r="I25" s="98"/>
    </row>
    <row r="26" spans="2:9">
      <c r="B26" s="70"/>
      <c r="C26" s="71"/>
      <c r="D26" s="90"/>
      <c r="E26" s="71"/>
      <c r="F26" s="71"/>
      <c r="G26" s="71"/>
      <c r="H26" s="71"/>
      <c r="I26" s="57"/>
    </row>
    <row r="27" spans="2:9" ht="28.35" customHeight="1">
      <c r="B27" s="86"/>
      <c r="C27" s="87" t="e">
        <f>#REF!</f>
        <v>#REF!</v>
      </c>
      <c r="D27" s="88">
        <v>3670</v>
      </c>
      <c r="E27" s="87" t="e">
        <f>#REF!</f>
        <v>#REF!</v>
      </c>
      <c r="F27" s="87" t="e">
        <f>#REF!</f>
        <v>#REF!</v>
      </c>
      <c r="G27" s="87" t="e">
        <f>#REF!</f>
        <v>#REF!</v>
      </c>
      <c r="H27" s="89" t="e">
        <f>#REF!</f>
        <v>#REF!</v>
      </c>
      <c r="I27" s="100"/>
    </row>
    <row r="28" spans="2:9">
      <c r="B28" s="80"/>
      <c r="C28" s="81" t="e">
        <f>C27</f>
        <v>#REF!</v>
      </c>
      <c r="D28" s="82" t="s">
        <v>22</v>
      </c>
      <c r="E28" s="81" t="e">
        <f>SUM(E27)</f>
        <v>#REF!</v>
      </c>
      <c r="F28" s="81" t="e">
        <f>SUM(F27)</f>
        <v>#REF!</v>
      </c>
      <c r="G28" s="81"/>
      <c r="H28" s="81"/>
      <c r="I28" s="98"/>
    </row>
    <row r="29" spans="2:9">
      <c r="B29" s="83"/>
      <c r="C29" s="84"/>
      <c r="D29" s="85"/>
      <c r="E29" s="84"/>
      <c r="F29" s="84"/>
      <c r="G29" s="84"/>
      <c r="H29" s="84"/>
      <c r="I29" s="99"/>
    </row>
    <row r="30" spans="2:9">
      <c r="B30" s="70"/>
      <c r="C30" s="71" t="e">
        <f>'Камеры стены'!#REF!</f>
        <v>#REF!</v>
      </c>
      <c r="D30" s="90">
        <v>3950</v>
      </c>
      <c r="E30" s="71" t="e">
        <f>'Камеры стены'!#REF!</f>
        <v>#REF!</v>
      </c>
      <c r="F30" s="71" t="e">
        <f>'Камеры стены'!#REF!</f>
        <v>#REF!</v>
      </c>
      <c r="G30" s="71" t="e">
        <f>'Камеры стены'!#REF!</f>
        <v>#REF!</v>
      </c>
      <c r="H30" s="71" t="e">
        <f>'Камеры стены'!#REF!</f>
        <v>#REF!</v>
      </c>
      <c r="I30" s="57"/>
    </row>
    <row r="31" spans="2:9">
      <c r="B31" s="70"/>
      <c r="C31" s="71" t="e">
        <f>'Камеры насадка'!#REF!</f>
        <v>#REF!</v>
      </c>
      <c r="D31" s="90">
        <v>3950</v>
      </c>
      <c r="E31" s="91" t="e">
        <f>'Камеры насадка'!#REF!</f>
        <v>#REF!</v>
      </c>
      <c r="F31" s="91">
        <f>'Камеры насадка'!J14</f>
        <v>470645.6</v>
      </c>
      <c r="G31" s="91" t="e">
        <f>'Камеры насадка'!#REF!</f>
        <v>#REF!</v>
      </c>
      <c r="H31" s="71" t="e">
        <f>'Камеры насадка'!#REF!</f>
        <v>#REF!</v>
      </c>
      <c r="I31" s="57"/>
    </row>
    <row r="32" spans="2:9">
      <c r="B32" s="70"/>
      <c r="C32" s="71" t="e">
        <f>#REF!</f>
        <v>#REF!</v>
      </c>
      <c r="D32" s="90">
        <v>3950</v>
      </c>
      <c r="E32" s="71" t="e">
        <f>#REF!+E37</f>
        <v>#REF!</v>
      </c>
      <c r="F32" s="71" t="e">
        <f>#REF!+F37</f>
        <v>#REF!</v>
      </c>
      <c r="G32" s="71" t="e">
        <f>#REF!</f>
        <v>#REF!</v>
      </c>
      <c r="H32" s="71" t="e">
        <f>#REF!</f>
        <v>#REF!</v>
      </c>
      <c r="I32" s="57"/>
    </row>
    <row r="33" spans="2:9" ht="27.6" customHeight="1">
      <c r="B33" s="70"/>
      <c r="C33" s="71" t="e">
        <f>#REF!</f>
        <v>#REF!</v>
      </c>
      <c r="D33" s="90">
        <v>3950</v>
      </c>
      <c r="E33" s="71" t="e">
        <f>#REF!</f>
        <v>#REF!</v>
      </c>
      <c r="F33" s="71" t="e">
        <f>#REF!</f>
        <v>#REF!</v>
      </c>
      <c r="G33" s="71" t="e">
        <f>#REF!</f>
        <v>#REF!</v>
      </c>
      <c r="H33" s="92" t="e">
        <f>#REF!</f>
        <v>#REF!</v>
      </c>
      <c r="I33" s="57"/>
    </row>
    <row r="34" spans="2:9">
      <c r="B34" s="86"/>
      <c r="C34" s="87" t="e">
        <f>#REF!</f>
        <v>#REF!</v>
      </c>
      <c r="D34" s="88">
        <v>3950</v>
      </c>
      <c r="E34" s="87" t="e">
        <f>#REF!</f>
        <v>#REF!</v>
      </c>
      <c r="F34" s="93" t="e">
        <f>#REF!</f>
        <v>#REF!</v>
      </c>
      <c r="G34" s="87" t="e">
        <f>#REF!</f>
        <v>#REF!</v>
      </c>
      <c r="H34" s="87" t="e">
        <f>#REF!</f>
        <v>#REF!</v>
      </c>
      <c r="I34" s="100"/>
    </row>
    <row r="35" spans="2:9">
      <c r="B35" s="80"/>
      <c r="C35" s="81" t="e">
        <f>C34</f>
        <v>#REF!</v>
      </c>
      <c r="D35" s="82" t="s">
        <v>22</v>
      </c>
      <c r="E35" s="81" t="e">
        <f>SUM(E30:E34)+E38</f>
        <v>#REF!</v>
      </c>
      <c r="F35" s="81" t="e">
        <f>SUM(F30:F34)</f>
        <v>#REF!</v>
      </c>
      <c r="G35" s="81"/>
      <c r="H35" s="81"/>
      <c r="I35" s="98"/>
    </row>
    <row r="36" spans="2:9">
      <c r="B36" s="70"/>
      <c r="C36" s="71"/>
      <c r="D36" s="90"/>
      <c r="E36" s="71"/>
      <c r="F36" s="71"/>
      <c r="G36" s="71"/>
      <c r="H36" s="71"/>
      <c r="I36" s="57"/>
    </row>
    <row r="37" spans="2:9">
      <c r="B37" s="86"/>
      <c r="C37" s="87" t="s">
        <v>23</v>
      </c>
      <c r="D37" s="88">
        <v>3950</v>
      </c>
      <c r="E37" s="87" t="e">
        <f>#REF!</f>
        <v>#REF!</v>
      </c>
      <c r="F37" s="87" t="e">
        <f>#REF!</f>
        <v>#REF!</v>
      </c>
      <c r="G37" s="87" t="e">
        <f>#REF!</f>
        <v>#REF!</v>
      </c>
      <c r="H37" s="87" t="e">
        <f>#REF!</f>
        <v>#REF!</v>
      </c>
      <c r="I37" s="100"/>
    </row>
    <row r="38" spans="2:9">
      <c r="B38" s="80"/>
      <c r="C38" s="81" t="s">
        <v>23</v>
      </c>
      <c r="D38" s="82" t="s">
        <v>22</v>
      </c>
      <c r="E38" s="81" t="e">
        <f>SUM(E37)</f>
        <v>#REF!</v>
      </c>
      <c r="F38" s="81" t="e">
        <f>SUM(F37)</f>
        <v>#REF!</v>
      </c>
      <c r="G38" s="81"/>
      <c r="H38" s="81"/>
      <c r="I38" s="98"/>
    </row>
    <row r="39" spans="2:9">
      <c r="D39" s="94"/>
    </row>
    <row r="40" spans="2:9">
      <c r="B40" s="80"/>
      <c r="C40" s="81" t="s">
        <v>24</v>
      </c>
      <c r="D40" s="82" t="s">
        <v>22</v>
      </c>
      <c r="E40" s="81" t="e">
        <f>E38+E35+E28+E25+E22+E19</f>
        <v>#REF!</v>
      </c>
      <c r="F40" s="81" t="e">
        <f>F35+F28+F25+F22+F19</f>
        <v>#REF!</v>
      </c>
      <c r="G40" s="81"/>
      <c r="H40" s="81"/>
      <c r="I40" s="98"/>
    </row>
  </sheetData>
  <mergeCells count="5">
    <mergeCell ref="G12:H12"/>
    <mergeCell ref="B11:F12"/>
    <mergeCell ref="H2:I10"/>
    <mergeCell ref="B8:F10"/>
    <mergeCell ref="B2:C7"/>
  </mergeCells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F23" sqref="F23:F24"/>
    </sheetView>
  </sheetViews>
  <sheetFormatPr defaultColWidth="9" defaultRowHeight="12.75"/>
  <cols>
    <col min="1" max="1" width="10.140625" customWidth="1"/>
    <col min="2" max="2" width="42" customWidth="1"/>
    <col min="3" max="3" width="32.5703125" customWidth="1"/>
    <col min="4" max="4" width="10.85546875" customWidth="1"/>
    <col min="5" max="5" width="10.140625" customWidth="1"/>
    <col min="6" max="6" width="25.5703125" customWidth="1"/>
    <col min="7" max="7" width="4" customWidth="1"/>
    <col min="8" max="9" width="9.85546875" customWidth="1"/>
    <col min="11" max="11" width="13.5703125" customWidth="1"/>
    <col min="255" max="255" width="10.85546875" customWidth="1"/>
    <col min="256" max="256" width="5" customWidth="1"/>
    <col min="257" max="257" width="22.140625" customWidth="1"/>
    <col min="258" max="258" width="22" customWidth="1"/>
    <col min="259" max="259" width="29.140625" customWidth="1"/>
    <col min="260" max="260" width="7.85546875" customWidth="1"/>
    <col min="261" max="261" width="4.85546875" customWidth="1"/>
    <col min="262" max="262" width="8.85546875" customWidth="1"/>
    <col min="263" max="265" width="9.85546875" customWidth="1"/>
    <col min="267" max="267" width="13.5703125" customWidth="1"/>
    <col min="511" max="511" width="10.85546875" customWidth="1"/>
    <col min="512" max="512" width="5" customWidth="1"/>
    <col min="513" max="513" width="22.140625" customWidth="1"/>
    <col min="514" max="514" width="22" customWidth="1"/>
    <col min="515" max="515" width="29.140625" customWidth="1"/>
    <col min="516" max="516" width="7.85546875" customWidth="1"/>
    <col min="517" max="517" width="4.85546875" customWidth="1"/>
    <col min="518" max="518" width="8.85546875" customWidth="1"/>
    <col min="519" max="521" width="9.85546875" customWidth="1"/>
    <col min="523" max="523" width="13.5703125" customWidth="1"/>
    <col min="767" max="767" width="10.85546875" customWidth="1"/>
    <col min="768" max="768" width="5" customWidth="1"/>
    <col min="769" max="769" width="22.140625" customWidth="1"/>
    <col min="770" max="770" width="22" customWidth="1"/>
    <col min="771" max="771" width="29.140625" customWidth="1"/>
    <col min="772" max="772" width="7.85546875" customWidth="1"/>
    <col min="773" max="773" width="4.85546875" customWidth="1"/>
    <col min="774" max="774" width="8.85546875" customWidth="1"/>
    <col min="775" max="777" width="9.85546875" customWidth="1"/>
    <col min="779" max="779" width="13.5703125" customWidth="1"/>
    <col min="1023" max="1023" width="10.85546875" customWidth="1"/>
    <col min="1024" max="1024" width="5" customWidth="1"/>
    <col min="1025" max="1025" width="22.140625" customWidth="1"/>
    <col min="1026" max="1026" width="22" customWidth="1"/>
    <col min="1027" max="1027" width="29.140625" customWidth="1"/>
    <col min="1028" max="1028" width="7.85546875" customWidth="1"/>
    <col min="1029" max="1029" width="4.85546875" customWidth="1"/>
    <col min="1030" max="1030" width="8.85546875" customWidth="1"/>
    <col min="1031" max="1033" width="9.85546875" customWidth="1"/>
    <col min="1035" max="1035" width="13.5703125" customWidth="1"/>
    <col min="1279" max="1279" width="10.85546875" customWidth="1"/>
    <col min="1280" max="1280" width="5" customWidth="1"/>
    <col min="1281" max="1281" width="22.140625" customWidth="1"/>
    <col min="1282" max="1282" width="22" customWidth="1"/>
    <col min="1283" max="1283" width="29.140625" customWidth="1"/>
    <col min="1284" max="1284" width="7.85546875" customWidth="1"/>
    <col min="1285" max="1285" width="4.85546875" customWidth="1"/>
    <col min="1286" max="1286" width="8.85546875" customWidth="1"/>
    <col min="1287" max="1289" width="9.85546875" customWidth="1"/>
    <col min="1291" max="1291" width="13.5703125" customWidth="1"/>
    <col min="1535" max="1535" width="10.85546875" customWidth="1"/>
    <col min="1536" max="1536" width="5" customWidth="1"/>
    <col min="1537" max="1537" width="22.140625" customWidth="1"/>
    <col min="1538" max="1538" width="22" customWidth="1"/>
    <col min="1539" max="1539" width="29.140625" customWidth="1"/>
    <col min="1540" max="1540" width="7.85546875" customWidth="1"/>
    <col min="1541" max="1541" width="4.85546875" customWidth="1"/>
    <col min="1542" max="1542" width="8.85546875" customWidth="1"/>
    <col min="1543" max="1545" width="9.85546875" customWidth="1"/>
    <col min="1547" max="1547" width="13.5703125" customWidth="1"/>
    <col min="1791" max="1791" width="10.85546875" customWidth="1"/>
    <col min="1792" max="1792" width="5" customWidth="1"/>
    <col min="1793" max="1793" width="22.140625" customWidth="1"/>
    <col min="1794" max="1794" width="22" customWidth="1"/>
    <col min="1795" max="1795" width="29.140625" customWidth="1"/>
    <col min="1796" max="1796" width="7.85546875" customWidth="1"/>
    <col min="1797" max="1797" width="4.85546875" customWidth="1"/>
    <col min="1798" max="1798" width="8.85546875" customWidth="1"/>
    <col min="1799" max="1801" width="9.85546875" customWidth="1"/>
    <col min="1803" max="1803" width="13.5703125" customWidth="1"/>
    <col min="2047" max="2047" width="10.85546875" customWidth="1"/>
    <col min="2048" max="2048" width="5" customWidth="1"/>
    <col min="2049" max="2049" width="22.140625" customWidth="1"/>
    <col min="2050" max="2050" width="22" customWidth="1"/>
    <col min="2051" max="2051" width="29.140625" customWidth="1"/>
    <col min="2052" max="2052" width="7.85546875" customWidth="1"/>
    <col min="2053" max="2053" width="4.85546875" customWidth="1"/>
    <col min="2054" max="2054" width="8.85546875" customWidth="1"/>
    <col min="2055" max="2057" width="9.85546875" customWidth="1"/>
    <col min="2059" max="2059" width="13.5703125" customWidth="1"/>
    <col min="2303" max="2303" width="10.85546875" customWidth="1"/>
    <col min="2304" max="2304" width="5" customWidth="1"/>
    <col min="2305" max="2305" width="22.140625" customWidth="1"/>
    <col min="2306" max="2306" width="22" customWidth="1"/>
    <col min="2307" max="2307" width="29.140625" customWidth="1"/>
    <col min="2308" max="2308" width="7.85546875" customWidth="1"/>
    <col min="2309" max="2309" width="4.85546875" customWidth="1"/>
    <col min="2310" max="2310" width="8.85546875" customWidth="1"/>
    <col min="2311" max="2313" width="9.85546875" customWidth="1"/>
    <col min="2315" max="2315" width="13.5703125" customWidth="1"/>
    <col min="2559" max="2559" width="10.85546875" customWidth="1"/>
    <col min="2560" max="2560" width="5" customWidth="1"/>
    <col min="2561" max="2561" width="22.140625" customWidth="1"/>
    <col min="2562" max="2562" width="22" customWidth="1"/>
    <col min="2563" max="2563" width="29.140625" customWidth="1"/>
    <col min="2564" max="2564" width="7.85546875" customWidth="1"/>
    <col min="2565" max="2565" width="4.85546875" customWidth="1"/>
    <col min="2566" max="2566" width="8.85546875" customWidth="1"/>
    <col min="2567" max="2569" width="9.85546875" customWidth="1"/>
    <col min="2571" max="2571" width="13.5703125" customWidth="1"/>
    <col min="2815" max="2815" width="10.85546875" customWidth="1"/>
    <col min="2816" max="2816" width="5" customWidth="1"/>
    <col min="2817" max="2817" width="22.140625" customWidth="1"/>
    <col min="2818" max="2818" width="22" customWidth="1"/>
    <col min="2819" max="2819" width="29.140625" customWidth="1"/>
    <col min="2820" max="2820" width="7.85546875" customWidth="1"/>
    <col min="2821" max="2821" width="4.85546875" customWidth="1"/>
    <col min="2822" max="2822" width="8.85546875" customWidth="1"/>
    <col min="2823" max="2825" width="9.85546875" customWidth="1"/>
    <col min="2827" max="2827" width="13.5703125" customWidth="1"/>
    <col min="3071" max="3071" width="10.85546875" customWidth="1"/>
    <col min="3072" max="3072" width="5" customWidth="1"/>
    <col min="3073" max="3073" width="22.140625" customWidth="1"/>
    <col min="3074" max="3074" width="22" customWidth="1"/>
    <col min="3075" max="3075" width="29.140625" customWidth="1"/>
    <col min="3076" max="3076" width="7.85546875" customWidth="1"/>
    <col min="3077" max="3077" width="4.85546875" customWidth="1"/>
    <col min="3078" max="3078" width="8.85546875" customWidth="1"/>
    <col min="3079" max="3081" width="9.85546875" customWidth="1"/>
    <col min="3083" max="3083" width="13.5703125" customWidth="1"/>
    <col min="3327" max="3327" width="10.85546875" customWidth="1"/>
    <col min="3328" max="3328" width="5" customWidth="1"/>
    <col min="3329" max="3329" width="22.140625" customWidth="1"/>
    <col min="3330" max="3330" width="22" customWidth="1"/>
    <col min="3331" max="3331" width="29.140625" customWidth="1"/>
    <col min="3332" max="3332" width="7.85546875" customWidth="1"/>
    <col min="3333" max="3333" width="4.85546875" customWidth="1"/>
    <col min="3334" max="3334" width="8.85546875" customWidth="1"/>
    <col min="3335" max="3337" width="9.85546875" customWidth="1"/>
    <col min="3339" max="3339" width="13.5703125" customWidth="1"/>
    <col min="3583" max="3583" width="10.85546875" customWidth="1"/>
    <col min="3584" max="3584" width="5" customWidth="1"/>
    <col min="3585" max="3585" width="22.140625" customWidth="1"/>
    <col min="3586" max="3586" width="22" customWidth="1"/>
    <col min="3587" max="3587" width="29.140625" customWidth="1"/>
    <col min="3588" max="3588" width="7.85546875" customWidth="1"/>
    <col min="3589" max="3589" width="4.85546875" customWidth="1"/>
    <col min="3590" max="3590" width="8.85546875" customWidth="1"/>
    <col min="3591" max="3593" width="9.85546875" customWidth="1"/>
    <col min="3595" max="3595" width="13.5703125" customWidth="1"/>
    <col min="3839" max="3839" width="10.85546875" customWidth="1"/>
    <col min="3840" max="3840" width="5" customWidth="1"/>
    <col min="3841" max="3841" width="22.140625" customWidth="1"/>
    <col min="3842" max="3842" width="22" customWidth="1"/>
    <col min="3843" max="3843" width="29.140625" customWidth="1"/>
    <col min="3844" max="3844" width="7.85546875" customWidth="1"/>
    <col min="3845" max="3845" width="4.85546875" customWidth="1"/>
    <col min="3846" max="3846" width="8.85546875" customWidth="1"/>
    <col min="3847" max="3849" width="9.85546875" customWidth="1"/>
    <col min="3851" max="3851" width="13.5703125" customWidth="1"/>
    <col min="4095" max="4095" width="10.85546875" customWidth="1"/>
    <col min="4096" max="4096" width="5" customWidth="1"/>
    <col min="4097" max="4097" width="22.140625" customWidth="1"/>
    <col min="4098" max="4098" width="22" customWidth="1"/>
    <col min="4099" max="4099" width="29.140625" customWidth="1"/>
    <col min="4100" max="4100" width="7.85546875" customWidth="1"/>
    <col min="4101" max="4101" width="4.85546875" customWidth="1"/>
    <col min="4102" max="4102" width="8.85546875" customWidth="1"/>
    <col min="4103" max="4105" width="9.85546875" customWidth="1"/>
    <col min="4107" max="4107" width="13.5703125" customWidth="1"/>
    <col min="4351" max="4351" width="10.85546875" customWidth="1"/>
    <col min="4352" max="4352" width="5" customWidth="1"/>
    <col min="4353" max="4353" width="22.140625" customWidth="1"/>
    <col min="4354" max="4354" width="22" customWidth="1"/>
    <col min="4355" max="4355" width="29.140625" customWidth="1"/>
    <col min="4356" max="4356" width="7.85546875" customWidth="1"/>
    <col min="4357" max="4357" width="4.85546875" customWidth="1"/>
    <col min="4358" max="4358" width="8.85546875" customWidth="1"/>
    <col min="4359" max="4361" width="9.85546875" customWidth="1"/>
    <col min="4363" max="4363" width="13.5703125" customWidth="1"/>
    <col min="4607" max="4607" width="10.85546875" customWidth="1"/>
    <col min="4608" max="4608" width="5" customWidth="1"/>
    <col min="4609" max="4609" width="22.140625" customWidth="1"/>
    <col min="4610" max="4610" width="22" customWidth="1"/>
    <col min="4611" max="4611" width="29.140625" customWidth="1"/>
    <col min="4612" max="4612" width="7.85546875" customWidth="1"/>
    <col min="4613" max="4613" width="4.85546875" customWidth="1"/>
    <col min="4614" max="4614" width="8.85546875" customWidth="1"/>
    <col min="4615" max="4617" width="9.85546875" customWidth="1"/>
    <col min="4619" max="4619" width="13.5703125" customWidth="1"/>
    <col min="4863" max="4863" width="10.85546875" customWidth="1"/>
    <col min="4864" max="4864" width="5" customWidth="1"/>
    <col min="4865" max="4865" width="22.140625" customWidth="1"/>
    <col min="4866" max="4866" width="22" customWidth="1"/>
    <col min="4867" max="4867" width="29.140625" customWidth="1"/>
    <col min="4868" max="4868" width="7.85546875" customWidth="1"/>
    <col min="4869" max="4869" width="4.85546875" customWidth="1"/>
    <col min="4870" max="4870" width="8.85546875" customWidth="1"/>
    <col min="4871" max="4873" width="9.85546875" customWidth="1"/>
    <col min="4875" max="4875" width="13.5703125" customWidth="1"/>
    <col min="5119" max="5119" width="10.85546875" customWidth="1"/>
    <col min="5120" max="5120" width="5" customWidth="1"/>
    <col min="5121" max="5121" width="22.140625" customWidth="1"/>
    <col min="5122" max="5122" width="22" customWidth="1"/>
    <col min="5123" max="5123" width="29.140625" customWidth="1"/>
    <col min="5124" max="5124" width="7.85546875" customWidth="1"/>
    <col min="5125" max="5125" width="4.85546875" customWidth="1"/>
    <col min="5126" max="5126" width="8.85546875" customWidth="1"/>
    <col min="5127" max="5129" width="9.85546875" customWidth="1"/>
    <col min="5131" max="5131" width="13.5703125" customWidth="1"/>
    <col min="5375" max="5375" width="10.85546875" customWidth="1"/>
    <col min="5376" max="5376" width="5" customWidth="1"/>
    <col min="5377" max="5377" width="22.140625" customWidth="1"/>
    <col min="5378" max="5378" width="22" customWidth="1"/>
    <col min="5379" max="5379" width="29.140625" customWidth="1"/>
    <col min="5380" max="5380" width="7.85546875" customWidth="1"/>
    <col min="5381" max="5381" width="4.85546875" customWidth="1"/>
    <col min="5382" max="5382" width="8.85546875" customWidth="1"/>
    <col min="5383" max="5385" width="9.85546875" customWidth="1"/>
    <col min="5387" max="5387" width="13.5703125" customWidth="1"/>
    <col min="5631" max="5631" width="10.85546875" customWidth="1"/>
    <col min="5632" max="5632" width="5" customWidth="1"/>
    <col min="5633" max="5633" width="22.140625" customWidth="1"/>
    <col min="5634" max="5634" width="22" customWidth="1"/>
    <col min="5635" max="5635" width="29.140625" customWidth="1"/>
    <col min="5636" max="5636" width="7.85546875" customWidth="1"/>
    <col min="5637" max="5637" width="4.85546875" customWidth="1"/>
    <col min="5638" max="5638" width="8.85546875" customWidth="1"/>
    <col min="5639" max="5641" width="9.85546875" customWidth="1"/>
    <col min="5643" max="5643" width="13.5703125" customWidth="1"/>
    <col min="5887" max="5887" width="10.85546875" customWidth="1"/>
    <col min="5888" max="5888" width="5" customWidth="1"/>
    <col min="5889" max="5889" width="22.140625" customWidth="1"/>
    <col min="5890" max="5890" width="22" customWidth="1"/>
    <col min="5891" max="5891" width="29.140625" customWidth="1"/>
    <col min="5892" max="5892" width="7.85546875" customWidth="1"/>
    <col min="5893" max="5893" width="4.85546875" customWidth="1"/>
    <col min="5894" max="5894" width="8.85546875" customWidth="1"/>
    <col min="5895" max="5897" width="9.85546875" customWidth="1"/>
    <col min="5899" max="5899" width="13.5703125" customWidth="1"/>
    <col min="6143" max="6143" width="10.85546875" customWidth="1"/>
    <col min="6144" max="6144" width="5" customWidth="1"/>
    <col min="6145" max="6145" width="22.140625" customWidth="1"/>
    <col min="6146" max="6146" width="22" customWidth="1"/>
    <col min="6147" max="6147" width="29.140625" customWidth="1"/>
    <col min="6148" max="6148" width="7.85546875" customWidth="1"/>
    <col min="6149" max="6149" width="4.85546875" customWidth="1"/>
    <col min="6150" max="6150" width="8.85546875" customWidth="1"/>
    <col min="6151" max="6153" width="9.85546875" customWidth="1"/>
    <col min="6155" max="6155" width="13.5703125" customWidth="1"/>
    <col min="6399" max="6399" width="10.85546875" customWidth="1"/>
    <col min="6400" max="6400" width="5" customWidth="1"/>
    <col min="6401" max="6401" width="22.140625" customWidth="1"/>
    <col min="6402" max="6402" width="22" customWidth="1"/>
    <col min="6403" max="6403" width="29.140625" customWidth="1"/>
    <col min="6404" max="6404" width="7.85546875" customWidth="1"/>
    <col min="6405" max="6405" width="4.85546875" customWidth="1"/>
    <col min="6406" max="6406" width="8.85546875" customWidth="1"/>
    <col min="6407" max="6409" width="9.85546875" customWidth="1"/>
    <col min="6411" max="6411" width="13.5703125" customWidth="1"/>
    <col min="6655" max="6655" width="10.85546875" customWidth="1"/>
    <col min="6656" max="6656" width="5" customWidth="1"/>
    <col min="6657" max="6657" width="22.140625" customWidth="1"/>
    <col min="6658" max="6658" width="22" customWidth="1"/>
    <col min="6659" max="6659" width="29.140625" customWidth="1"/>
    <col min="6660" max="6660" width="7.85546875" customWidth="1"/>
    <col min="6661" max="6661" width="4.85546875" customWidth="1"/>
    <col min="6662" max="6662" width="8.85546875" customWidth="1"/>
    <col min="6663" max="6665" width="9.85546875" customWidth="1"/>
    <col min="6667" max="6667" width="13.5703125" customWidth="1"/>
    <col min="6911" max="6911" width="10.85546875" customWidth="1"/>
    <col min="6912" max="6912" width="5" customWidth="1"/>
    <col min="6913" max="6913" width="22.140625" customWidth="1"/>
    <col min="6914" max="6914" width="22" customWidth="1"/>
    <col min="6915" max="6915" width="29.140625" customWidth="1"/>
    <col min="6916" max="6916" width="7.85546875" customWidth="1"/>
    <col min="6917" max="6917" width="4.85546875" customWidth="1"/>
    <col min="6918" max="6918" width="8.85546875" customWidth="1"/>
    <col min="6919" max="6921" width="9.85546875" customWidth="1"/>
    <col min="6923" max="6923" width="13.5703125" customWidth="1"/>
    <col min="7167" max="7167" width="10.85546875" customWidth="1"/>
    <col min="7168" max="7168" width="5" customWidth="1"/>
    <col min="7169" max="7169" width="22.140625" customWidth="1"/>
    <col min="7170" max="7170" width="22" customWidth="1"/>
    <col min="7171" max="7171" width="29.140625" customWidth="1"/>
    <col min="7172" max="7172" width="7.85546875" customWidth="1"/>
    <col min="7173" max="7173" width="4.85546875" customWidth="1"/>
    <col min="7174" max="7174" width="8.85546875" customWidth="1"/>
    <col min="7175" max="7177" width="9.85546875" customWidth="1"/>
    <col min="7179" max="7179" width="13.5703125" customWidth="1"/>
    <col min="7423" max="7423" width="10.85546875" customWidth="1"/>
    <col min="7424" max="7424" width="5" customWidth="1"/>
    <col min="7425" max="7425" width="22.140625" customWidth="1"/>
    <col min="7426" max="7426" width="22" customWidth="1"/>
    <col min="7427" max="7427" width="29.140625" customWidth="1"/>
    <col min="7428" max="7428" width="7.85546875" customWidth="1"/>
    <col min="7429" max="7429" width="4.85546875" customWidth="1"/>
    <col min="7430" max="7430" width="8.85546875" customWidth="1"/>
    <col min="7431" max="7433" width="9.85546875" customWidth="1"/>
    <col min="7435" max="7435" width="13.5703125" customWidth="1"/>
    <col min="7679" max="7679" width="10.85546875" customWidth="1"/>
    <col min="7680" max="7680" width="5" customWidth="1"/>
    <col min="7681" max="7681" width="22.140625" customWidth="1"/>
    <col min="7682" max="7682" width="22" customWidth="1"/>
    <col min="7683" max="7683" width="29.140625" customWidth="1"/>
    <col min="7684" max="7684" width="7.85546875" customWidth="1"/>
    <col min="7685" max="7685" width="4.85546875" customWidth="1"/>
    <col min="7686" max="7686" width="8.85546875" customWidth="1"/>
    <col min="7687" max="7689" width="9.85546875" customWidth="1"/>
    <col min="7691" max="7691" width="13.5703125" customWidth="1"/>
    <col min="7935" max="7935" width="10.85546875" customWidth="1"/>
    <col min="7936" max="7936" width="5" customWidth="1"/>
    <col min="7937" max="7937" width="22.140625" customWidth="1"/>
    <col min="7938" max="7938" width="22" customWidth="1"/>
    <col min="7939" max="7939" width="29.140625" customWidth="1"/>
    <col min="7940" max="7940" width="7.85546875" customWidth="1"/>
    <col min="7941" max="7941" width="4.85546875" customWidth="1"/>
    <col min="7942" max="7942" width="8.85546875" customWidth="1"/>
    <col min="7943" max="7945" width="9.85546875" customWidth="1"/>
    <col min="7947" max="7947" width="13.5703125" customWidth="1"/>
    <col min="8191" max="8191" width="10.85546875" customWidth="1"/>
    <col min="8192" max="8192" width="5" customWidth="1"/>
    <col min="8193" max="8193" width="22.140625" customWidth="1"/>
    <col min="8194" max="8194" width="22" customWidth="1"/>
    <col min="8195" max="8195" width="29.140625" customWidth="1"/>
    <col min="8196" max="8196" width="7.85546875" customWidth="1"/>
    <col min="8197" max="8197" width="4.85546875" customWidth="1"/>
    <col min="8198" max="8198" width="8.85546875" customWidth="1"/>
    <col min="8199" max="8201" width="9.85546875" customWidth="1"/>
    <col min="8203" max="8203" width="13.5703125" customWidth="1"/>
    <col min="8447" max="8447" width="10.85546875" customWidth="1"/>
    <col min="8448" max="8448" width="5" customWidth="1"/>
    <col min="8449" max="8449" width="22.140625" customWidth="1"/>
    <col min="8450" max="8450" width="22" customWidth="1"/>
    <col min="8451" max="8451" width="29.140625" customWidth="1"/>
    <col min="8452" max="8452" width="7.85546875" customWidth="1"/>
    <col min="8453" max="8453" width="4.85546875" customWidth="1"/>
    <col min="8454" max="8454" width="8.85546875" customWidth="1"/>
    <col min="8455" max="8457" width="9.85546875" customWidth="1"/>
    <col min="8459" max="8459" width="13.5703125" customWidth="1"/>
    <col min="8703" max="8703" width="10.85546875" customWidth="1"/>
    <col min="8704" max="8704" width="5" customWidth="1"/>
    <col min="8705" max="8705" width="22.140625" customWidth="1"/>
    <col min="8706" max="8706" width="22" customWidth="1"/>
    <col min="8707" max="8707" width="29.140625" customWidth="1"/>
    <col min="8708" max="8708" width="7.85546875" customWidth="1"/>
    <col min="8709" max="8709" width="4.85546875" customWidth="1"/>
    <col min="8710" max="8710" width="8.85546875" customWidth="1"/>
    <col min="8711" max="8713" width="9.85546875" customWidth="1"/>
    <col min="8715" max="8715" width="13.5703125" customWidth="1"/>
    <col min="8959" max="8959" width="10.85546875" customWidth="1"/>
    <col min="8960" max="8960" width="5" customWidth="1"/>
    <col min="8961" max="8961" width="22.140625" customWidth="1"/>
    <col min="8962" max="8962" width="22" customWidth="1"/>
    <col min="8963" max="8963" width="29.140625" customWidth="1"/>
    <col min="8964" max="8964" width="7.85546875" customWidth="1"/>
    <col min="8965" max="8965" width="4.85546875" customWidth="1"/>
    <col min="8966" max="8966" width="8.85546875" customWidth="1"/>
    <col min="8967" max="8969" width="9.85546875" customWidth="1"/>
    <col min="8971" max="8971" width="13.5703125" customWidth="1"/>
    <col min="9215" max="9215" width="10.85546875" customWidth="1"/>
    <col min="9216" max="9216" width="5" customWidth="1"/>
    <col min="9217" max="9217" width="22.140625" customWidth="1"/>
    <col min="9218" max="9218" width="22" customWidth="1"/>
    <col min="9219" max="9219" width="29.140625" customWidth="1"/>
    <col min="9220" max="9220" width="7.85546875" customWidth="1"/>
    <col min="9221" max="9221" width="4.85546875" customWidth="1"/>
    <col min="9222" max="9222" width="8.85546875" customWidth="1"/>
    <col min="9223" max="9225" width="9.85546875" customWidth="1"/>
    <col min="9227" max="9227" width="13.5703125" customWidth="1"/>
    <col min="9471" max="9471" width="10.85546875" customWidth="1"/>
    <col min="9472" max="9472" width="5" customWidth="1"/>
    <col min="9473" max="9473" width="22.140625" customWidth="1"/>
    <col min="9474" max="9474" width="22" customWidth="1"/>
    <col min="9475" max="9475" width="29.140625" customWidth="1"/>
    <col min="9476" max="9476" width="7.85546875" customWidth="1"/>
    <col min="9477" max="9477" width="4.85546875" customWidth="1"/>
    <col min="9478" max="9478" width="8.85546875" customWidth="1"/>
    <col min="9479" max="9481" width="9.85546875" customWidth="1"/>
    <col min="9483" max="9483" width="13.5703125" customWidth="1"/>
    <col min="9727" max="9727" width="10.85546875" customWidth="1"/>
    <col min="9728" max="9728" width="5" customWidth="1"/>
    <col min="9729" max="9729" width="22.140625" customWidth="1"/>
    <col min="9730" max="9730" width="22" customWidth="1"/>
    <col min="9731" max="9731" width="29.140625" customWidth="1"/>
    <col min="9732" max="9732" width="7.85546875" customWidth="1"/>
    <col min="9733" max="9733" width="4.85546875" customWidth="1"/>
    <col min="9734" max="9734" width="8.85546875" customWidth="1"/>
    <col min="9735" max="9737" width="9.85546875" customWidth="1"/>
    <col min="9739" max="9739" width="13.5703125" customWidth="1"/>
    <col min="9983" max="9983" width="10.85546875" customWidth="1"/>
    <col min="9984" max="9984" width="5" customWidth="1"/>
    <col min="9985" max="9985" width="22.140625" customWidth="1"/>
    <col min="9986" max="9986" width="22" customWidth="1"/>
    <col min="9987" max="9987" width="29.140625" customWidth="1"/>
    <col min="9988" max="9988" width="7.85546875" customWidth="1"/>
    <col min="9989" max="9989" width="4.85546875" customWidth="1"/>
    <col min="9990" max="9990" width="8.85546875" customWidth="1"/>
    <col min="9991" max="9993" width="9.85546875" customWidth="1"/>
    <col min="9995" max="9995" width="13.5703125" customWidth="1"/>
    <col min="10239" max="10239" width="10.85546875" customWidth="1"/>
    <col min="10240" max="10240" width="5" customWidth="1"/>
    <col min="10241" max="10241" width="22.140625" customWidth="1"/>
    <col min="10242" max="10242" width="22" customWidth="1"/>
    <col min="10243" max="10243" width="29.140625" customWidth="1"/>
    <col min="10244" max="10244" width="7.85546875" customWidth="1"/>
    <col min="10245" max="10245" width="4.85546875" customWidth="1"/>
    <col min="10246" max="10246" width="8.85546875" customWidth="1"/>
    <col min="10247" max="10249" width="9.85546875" customWidth="1"/>
    <col min="10251" max="10251" width="13.5703125" customWidth="1"/>
    <col min="10495" max="10495" width="10.85546875" customWidth="1"/>
    <col min="10496" max="10496" width="5" customWidth="1"/>
    <col min="10497" max="10497" width="22.140625" customWidth="1"/>
    <col min="10498" max="10498" width="22" customWidth="1"/>
    <col min="10499" max="10499" width="29.140625" customWidth="1"/>
    <col min="10500" max="10500" width="7.85546875" customWidth="1"/>
    <col min="10501" max="10501" width="4.85546875" customWidth="1"/>
    <col min="10502" max="10502" width="8.85546875" customWidth="1"/>
    <col min="10503" max="10505" width="9.85546875" customWidth="1"/>
    <col min="10507" max="10507" width="13.5703125" customWidth="1"/>
    <col min="10751" max="10751" width="10.85546875" customWidth="1"/>
    <col min="10752" max="10752" width="5" customWidth="1"/>
    <col min="10753" max="10753" width="22.140625" customWidth="1"/>
    <col min="10754" max="10754" width="22" customWidth="1"/>
    <col min="10755" max="10755" width="29.140625" customWidth="1"/>
    <col min="10756" max="10756" width="7.85546875" customWidth="1"/>
    <col min="10757" max="10757" width="4.85546875" customWidth="1"/>
    <col min="10758" max="10758" width="8.85546875" customWidth="1"/>
    <col min="10759" max="10761" width="9.85546875" customWidth="1"/>
    <col min="10763" max="10763" width="13.5703125" customWidth="1"/>
    <col min="11007" max="11007" width="10.85546875" customWidth="1"/>
    <col min="11008" max="11008" width="5" customWidth="1"/>
    <col min="11009" max="11009" width="22.140625" customWidth="1"/>
    <col min="11010" max="11010" width="22" customWidth="1"/>
    <col min="11011" max="11011" width="29.140625" customWidth="1"/>
    <col min="11012" max="11012" width="7.85546875" customWidth="1"/>
    <col min="11013" max="11013" width="4.85546875" customWidth="1"/>
    <col min="11014" max="11014" width="8.85546875" customWidth="1"/>
    <col min="11015" max="11017" width="9.85546875" customWidth="1"/>
    <col min="11019" max="11019" width="13.5703125" customWidth="1"/>
    <col min="11263" max="11263" width="10.85546875" customWidth="1"/>
    <col min="11264" max="11264" width="5" customWidth="1"/>
    <col min="11265" max="11265" width="22.140625" customWidth="1"/>
    <col min="11266" max="11266" width="22" customWidth="1"/>
    <col min="11267" max="11267" width="29.140625" customWidth="1"/>
    <col min="11268" max="11268" width="7.85546875" customWidth="1"/>
    <col min="11269" max="11269" width="4.85546875" customWidth="1"/>
    <col min="11270" max="11270" width="8.85546875" customWidth="1"/>
    <col min="11271" max="11273" width="9.85546875" customWidth="1"/>
    <col min="11275" max="11275" width="13.5703125" customWidth="1"/>
    <col min="11519" max="11519" width="10.85546875" customWidth="1"/>
    <col min="11520" max="11520" width="5" customWidth="1"/>
    <col min="11521" max="11521" width="22.140625" customWidth="1"/>
    <col min="11522" max="11522" width="22" customWidth="1"/>
    <col min="11523" max="11523" width="29.140625" customWidth="1"/>
    <col min="11524" max="11524" width="7.85546875" customWidth="1"/>
    <col min="11525" max="11525" width="4.85546875" customWidth="1"/>
    <col min="11526" max="11526" width="8.85546875" customWidth="1"/>
    <col min="11527" max="11529" width="9.85546875" customWidth="1"/>
    <col min="11531" max="11531" width="13.5703125" customWidth="1"/>
    <col min="11775" max="11775" width="10.85546875" customWidth="1"/>
    <col min="11776" max="11776" width="5" customWidth="1"/>
    <col min="11777" max="11777" width="22.140625" customWidth="1"/>
    <col min="11778" max="11778" width="22" customWidth="1"/>
    <col min="11779" max="11779" width="29.140625" customWidth="1"/>
    <col min="11780" max="11780" width="7.85546875" customWidth="1"/>
    <col min="11781" max="11781" width="4.85546875" customWidth="1"/>
    <col min="11782" max="11782" width="8.85546875" customWidth="1"/>
    <col min="11783" max="11785" width="9.85546875" customWidth="1"/>
    <col min="11787" max="11787" width="13.5703125" customWidth="1"/>
    <col min="12031" max="12031" width="10.85546875" customWidth="1"/>
    <col min="12032" max="12032" width="5" customWidth="1"/>
    <col min="12033" max="12033" width="22.140625" customWidth="1"/>
    <col min="12034" max="12034" width="22" customWidth="1"/>
    <col min="12035" max="12035" width="29.140625" customWidth="1"/>
    <col min="12036" max="12036" width="7.85546875" customWidth="1"/>
    <col min="12037" max="12037" width="4.85546875" customWidth="1"/>
    <col min="12038" max="12038" width="8.85546875" customWidth="1"/>
    <col min="12039" max="12041" width="9.85546875" customWidth="1"/>
    <col min="12043" max="12043" width="13.5703125" customWidth="1"/>
    <col min="12287" max="12287" width="10.85546875" customWidth="1"/>
    <col min="12288" max="12288" width="5" customWidth="1"/>
    <col min="12289" max="12289" width="22.140625" customWidth="1"/>
    <col min="12290" max="12290" width="22" customWidth="1"/>
    <col min="12291" max="12291" width="29.140625" customWidth="1"/>
    <col min="12292" max="12292" width="7.85546875" customWidth="1"/>
    <col min="12293" max="12293" width="4.85546875" customWidth="1"/>
    <col min="12294" max="12294" width="8.85546875" customWidth="1"/>
    <col min="12295" max="12297" width="9.85546875" customWidth="1"/>
    <col min="12299" max="12299" width="13.5703125" customWidth="1"/>
    <col min="12543" max="12543" width="10.85546875" customWidth="1"/>
    <col min="12544" max="12544" width="5" customWidth="1"/>
    <col min="12545" max="12545" width="22.140625" customWidth="1"/>
    <col min="12546" max="12546" width="22" customWidth="1"/>
    <col min="12547" max="12547" width="29.140625" customWidth="1"/>
    <col min="12548" max="12548" width="7.85546875" customWidth="1"/>
    <col min="12549" max="12549" width="4.85546875" customWidth="1"/>
    <col min="12550" max="12550" width="8.85546875" customWidth="1"/>
    <col min="12551" max="12553" width="9.85546875" customWidth="1"/>
    <col min="12555" max="12555" width="13.5703125" customWidth="1"/>
    <col min="12799" max="12799" width="10.85546875" customWidth="1"/>
    <col min="12800" max="12800" width="5" customWidth="1"/>
    <col min="12801" max="12801" width="22.140625" customWidth="1"/>
    <col min="12802" max="12802" width="22" customWidth="1"/>
    <col min="12803" max="12803" width="29.140625" customWidth="1"/>
    <col min="12804" max="12804" width="7.85546875" customWidth="1"/>
    <col min="12805" max="12805" width="4.85546875" customWidth="1"/>
    <col min="12806" max="12806" width="8.85546875" customWidth="1"/>
    <col min="12807" max="12809" width="9.85546875" customWidth="1"/>
    <col min="12811" max="12811" width="13.5703125" customWidth="1"/>
    <col min="13055" max="13055" width="10.85546875" customWidth="1"/>
    <col min="13056" max="13056" width="5" customWidth="1"/>
    <col min="13057" max="13057" width="22.140625" customWidth="1"/>
    <col min="13058" max="13058" width="22" customWidth="1"/>
    <col min="13059" max="13059" width="29.140625" customWidth="1"/>
    <col min="13060" max="13060" width="7.85546875" customWidth="1"/>
    <col min="13061" max="13061" width="4.85546875" customWidth="1"/>
    <col min="13062" max="13062" width="8.85546875" customWidth="1"/>
    <col min="13063" max="13065" width="9.85546875" customWidth="1"/>
    <col min="13067" max="13067" width="13.5703125" customWidth="1"/>
    <col min="13311" max="13311" width="10.85546875" customWidth="1"/>
    <col min="13312" max="13312" width="5" customWidth="1"/>
    <col min="13313" max="13313" width="22.140625" customWidth="1"/>
    <col min="13314" max="13314" width="22" customWidth="1"/>
    <col min="13315" max="13315" width="29.140625" customWidth="1"/>
    <col min="13316" max="13316" width="7.85546875" customWidth="1"/>
    <col min="13317" max="13317" width="4.85546875" customWidth="1"/>
    <col min="13318" max="13318" width="8.85546875" customWidth="1"/>
    <col min="13319" max="13321" width="9.85546875" customWidth="1"/>
    <col min="13323" max="13323" width="13.5703125" customWidth="1"/>
    <col min="13567" max="13567" width="10.85546875" customWidth="1"/>
    <col min="13568" max="13568" width="5" customWidth="1"/>
    <col min="13569" max="13569" width="22.140625" customWidth="1"/>
    <col min="13570" max="13570" width="22" customWidth="1"/>
    <col min="13571" max="13571" width="29.140625" customWidth="1"/>
    <col min="13572" max="13572" width="7.85546875" customWidth="1"/>
    <col min="13573" max="13573" width="4.85546875" customWidth="1"/>
    <col min="13574" max="13574" width="8.85546875" customWidth="1"/>
    <col min="13575" max="13577" width="9.85546875" customWidth="1"/>
    <col min="13579" max="13579" width="13.5703125" customWidth="1"/>
    <col min="13823" max="13823" width="10.85546875" customWidth="1"/>
    <col min="13824" max="13824" width="5" customWidth="1"/>
    <col min="13825" max="13825" width="22.140625" customWidth="1"/>
    <col min="13826" max="13826" width="22" customWidth="1"/>
    <col min="13827" max="13827" width="29.140625" customWidth="1"/>
    <col min="13828" max="13828" width="7.85546875" customWidth="1"/>
    <col min="13829" max="13829" width="4.85546875" customWidth="1"/>
    <col min="13830" max="13830" width="8.85546875" customWidth="1"/>
    <col min="13831" max="13833" width="9.85546875" customWidth="1"/>
    <col min="13835" max="13835" width="13.5703125" customWidth="1"/>
    <col min="14079" max="14079" width="10.85546875" customWidth="1"/>
    <col min="14080" max="14080" width="5" customWidth="1"/>
    <col min="14081" max="14081" width="22.140625" customWidth="1"/>
    <col min="14082" max="14082" width="22" customWidth="1"/>
    <col min="14083" max="14083" width="29.140625" customWidth="1"/>
    <col min="14084" max="14084" width="7.85546875" customWidth="1"/>
    <col min="14085" max="14085" width="4.85546875" customWidth="1"/>
    <col min="14086" max="14086" width="8.85546875" customWidth="1"/>
    <col min="14087" max="14089" width="9.85546875" customWidth="1"/>
    <col min="14091" max="14091" width="13.5703125" customWidth="1"/>
    <col min="14335" max="14335" width="10.85546875" customWidth="1"/>
    <col min="14336" max="14336" width="5" customWidth="1"/>
    <col min="14337" max="14337" width="22.140625" customWidth="1"/>
    <col min="14338" max="14338" width="22" customWidth="1"/>
    <col min="14339" max="14339" width="29.140625" customWidth="1"/>
    <col min="14340" max="14340" width="7.85546875" customWidth="1"/>
    <col min="14341" max="14341" width="4.85546875" customWidth="1"/>
    <col min="14342" max="14342" width="8.85546875" customWidth="1"/>
    <col min="14343" max="14345" width="9.85546875" customWidth="1"/>
    <col min="14347" max="14347" width="13.5703125" customWidth="1"/>
    <col min="14591" max="14591" width="10.85546875" customWidth="1"/>
    <col min="14592" max="14592" width="5" customWidth="1"/>
    <col min="14593" max="14593" width="22.140625" customWidth="1"/>
    <col min="14594" max="14594" width="22" customWidth="1"/>
    <col min="14595" max="14595" width="29.140625" customWidth="1"/>
    <col min="14596" max="14596" width="7.85546875" customWidth="1"/>
    <col min="14597" max="14597" width="4.85546875" customWidth="1"/>
    <col min="14598" max="14598" width="8.85546875" customWidth="1"/>
    <col min="14599" max="14601" width="9.85546875" customWidth="1"/>
    <col min="14603" max="14603" width="13.5703125" customWidth="1"/>
    <col min="14847" max="14847" width="10.85546875" customWidth="1"/>
    <col min="14848" max="14848" width="5" customWidth="1"/>
    <col min="14849" max="14849" width="22.140625" customWidth="1"/>
    <col min="14850" max="14850" width="22" customWidth="1"/>
    <col min="14851" max="14851" width="29.140625" customWidth="1"/>
    <col min="14852" max="14852" width="7.85546875" customWidth="1"/>
    <col min="14853" max="14853" width="4.85546875" customWidth="1"/>
    <col min="14854" max="14854" width="8.85546875" customWidth="1"/>
    <col min="14855" max="14857" width="9.85546875" customWidth="1"/>
    <col min="14859" max="14859" width="13.5703125" customWidth="1"/>
    <col min="15103" max="15103" width="10.85546875" customWidth="1"/>
    <col min="15104" max="15104" width="5" customWidth="1"/>
    <col min="15105" max="15105" width="22.140625" customWidth="1"/>
    <col min="15106" max="15106" width="22" customWidth="1"/>
    <col min="15107" max="15107" width="29.140625" customWidth="1"/>
    <col min="15108" max="15108" width="7.85546875" customWidth="1"/>
    <col min="15109" max="15109" width="4.85546875" customWidth="1"/>
    <col min="15110" max="15110" width="8.85546875" customWidth="1"/>
    <col min="15111" max="15113" width="9.85546875" customWidth="1"/>
    <col min="15115" max="15115" width="13.5703125" customWidth="1"/>
    <col min="15359" max="15359" width="10.85546875" customWidth="1"/>
    <col min="15360" max="15360" width="5" customWidth="1"/>
    <col min="15361" max="15361" width="22.140625" customWidth="1"/>
    <col min="15362" max="15362" width="22" customWidth="1"/>
    <col min="15363" max="15363" width="29.140625" customWidth="1"/>
    <col min="15364" max="15364" width="7.85546875" customWidth="1"/>
    <col min="15365" max="15365" width="4.85546875" customWidth="1"/>
    <col min="15366" max="15366" width="8.85546875" customWidth="1"/>
    <col min="15367" max="15369" width="9.85546875" customWidth="1"/>
    <col min="15371" max="15371" width="13.5703125" customWidth="1"/>
    <col min="15615" max="15615" width="10.85546875" customWidth="1"/>
    <col min="15616" max="15616" width="5" customWidth="1"/>
    <col min="15617" max="15617" width="22.140625" customWidth="1"/>
    <col min="15618" max="15618" width="22" customWidth="1"/>
    <col min="15619" max="15619" width="29.140625" customWidth="1"/>
    <col min="15620" max="15620" width="7.85546875" customWidth="1"/>
    <col min="15621" max="15621" width="4.85546875" customWidth="1"/>
    <col min="15622" max="15622" width="8.85546875" customWidth="1"/>
    <col min="15623" max="15625" width="9.85546875" customWidth="1"/>
    <col min="15627" max="15627" width="13.5703125" customWidth="1"/>
    <col min="15871" max="15871" width="10.85546875" customWidth="1"/>
    <col min="15872" max="15872" width="5" customWidth="1"/>
    <col min="15873" max="15873" width="22.140625" customWidth="1"/>
    <col min="15874" max="15874" width="22" customWidth="1"/>
    <col min="15875" max="15875" width="29.140625" customWidth="1"/>
    <col min="15876" max="15876" width="7.85546875" customWidth="1"/>
    <col min="15877" max="15877" width="4.85546875" customWidth="1"/>
    <col min="15878" max="15878" width="8.85546875" customWidth="1"/>
    <col min="15879" max="15881" width="9.85546875" customWidth="1"/>
    <col min="15883" max="15883" width="13.5703125" customWidth="1"/>
    <col min="16127" max="16127" width="10.85546875" customWidth="1"/>
    <col min="16128" max="16128" width="5" customWidth="1"/>
    <col min="16129" max="16129" width="22.140625" customWidth="1"/>
    <col min="16130" max="16130" width="22" customWidth="1"/>
    <col min="16131" max="16131" width="29.140625" customWidth="1"/>
    <col min="16132" max="16132" width="7.85546875" customWidth="1"/>
    <col min="16133" max="16133" width="4.85546875" customWidth="1"/>
    <col min="16134" max="16134" width="8.85546875" customWidth="1"/>
    <col min="16135" max="16137" width="9.85546875" customWidth="1"/>
    <col min="16139" max="16139" width="13.5703125" customWidth="1"/>
  </cols>
  <sheetData>
    <row r="1" spans="1:9">
      <c r="E1" s="160" t="s">
        <v>25</v>
      </c>
      <c r="F1" s="155"/>
      <c r="G1" s="155"/>
    </row>
    <row r="2" spans="1:9" ht="20.45" customHeight="1">
      <c r="A2" s="38"/>
      <c r="B2" s="39" t="s">
        <v>10</v>
      </c>
      <c r="C2" s="40" t="s">
        <v>26</v>
      </c>
      <c r="E2" s="155"/>
      <c r="F2" s="155"/>
      <c r="G2" s="155"/>
    </row>
    <row r="3" spans="1:9" ht="79.349999999999994" customHeight="1">
      <c r="C3" s="39" t="s">
        <v>27</v>
      </c>
      <c r="D3" s="41"/>
      <c r="E3" s="155"/>
      <c r="F3" s="155"/>
      <c r="G3" s="155"/>
      <c r="H3" s="19"/>
      <c r="I3" s="19"/>
    </row>
    <row r="4" spans="1:9" ht="43.35" customHeight="1">
      <c r="A4" s="42"/>
      <c r="B4" s="43" t="s">
        <v>28</v>
      </c>
      <c r="C4" s="44" t="s">
        <v>20</v>
      </c>
      <c r="D4" s="45" t="s">
        <v>29</v>
      </c>
      <c r="E4" s="44" t="s">
        <v>18</v>
      </c>
      <c r="F4" s="46" t="s">
        <v>21</v>
      </c>
      <c r="G4" s="19"/>
      <c r="H4" s="19"/>
      <c r="I4" s="19"/>
    </row>
    <row r="5" spans="1:9" ht="18" customHeight="1">
      <c r="A5" s="42"/>
      <c r="B5" s="158" t="s">
        <v>30</v>
      </c>
      <c r="C5" s="159"/>
      <c r="D5" s="45" t="e">
        <f>SUM(D6:D17)</f>
        <v>#REF!</v>
      </c>
      <c r="E5" s="45" t="e">
        <f>SUM(E6:E17)</f>
        <v>#REF!</v>
      </c>
      <c r="F5" s="46"/>
      <c r="G5" s="19"/>
      <c r="H5" s="19"/>
      <c r="I5" s="19"/>
    </row>
    <row r="6" spans="1:9" ht="25.5">
      <c r="A6" s="42"/>
      <c r="B6" s="47" t="s">
        <v>31</v>
      </c>
      <c r="C6" s="48" t="s">
        <v>32</v>
      </c>
      <c r="D6" s="49" t="e">
        <f>'Камеры стены'!#REF!</f>
        <v>#REF!</v>
      </c>
      <c r="E6" s="49" t="e">
        <f>'Камеры стены'!#REF!</f>
        <v>#REF!</v>
      </c>
      <c r="F6" s="50"/>
      <c r="G6" s="19"/>
      <c r="H6" s="19"/>
      <c r="I6" s="19"/>
    </row>
    <row r="7" spans="1:9" ht="38.1" customHeight="1">
      <c r="A7" s="51"/>
      <c r="B7" s="52" t="s">
        <v>33</v>
      </c>
      <c r="C7" s="53" t="s">
        <v>34</v>
      </c>
      <c r="D7" s="54" t="e">
        <f>'Камеры насадка'!#REF!</f>
        <v>#REF!</v>
      </c>
      <c r="E7" s="54" t="e">
        <f>'Камеры насадка'!#REF!</f>
        <v>#REF!</v>
      </c>
      <c r="F7" s="55"/>
      <c r="G7" s="7"/>
      <c r="H7" s="7"/>
      <c r="I7" s="7"/>
    </row>
    <row r="8" spans="1:9">
      <c r="B8" s="52" t="s">
        <v>35</v>
      </c>
      <c r="C8" s="53" t="s">
        <v>36</v>
      </c>
      <c r="D8" s="54" t="e">
        <f>#REF!</f>
        <v>#REF!</v>
      </c>
      <c r="E8" s="56" t="e">
        <f>#REF!</f>
        <v>#REF!</v>
      </c>
      <c r="F8" s="57"/>
      <c r="G8" s="11"/>
      <c r="H8" s="11"/>
      <c r="I8" s="11"/>
    </row>
    <row r="9" spans="1:9" ht="25.5">
      <c r="B9" s="52" t="s">
        <v>37</v>
      </c>
      <c r="C9" s="53" t="s">
        <v>38</v>
      </c>
      <c r="D9" s="54" t="e">
        <f>#REF!</f>
        <v>#REF!</v>
      </c>
      <c r="E9" s="54" t="e">
        <f>#REF!</f>
        <v>#REF!</v>
      </c>
      <c r="F9" s="57"/>
    </row>
    <row r="10" spans="1:9">
      <c r="B10" s="52" t="s">
        <v>39</v>
      </c>
      <c r="C10" s="58" t="s">
        <v>40</v>
      </c>
      <c r="D10" s="56" t="e">
        <f>#REF!</f>
        <v>#REF!</v>
      </c>
      <c r="E10" s="54" t="e">
        <f>#REF!</f>
        <v>#REF!</v>
      </c>
      <c r="F10" s="57"/>
    </row>
    <row r="11" spans="1:9">
      <c r="B11" s="52" t="s">
        <v>41</v>
      </c>
      <c r="C11" s="53" t="s">
        <v>42</v>
      </c>
      <c r="D11" s="54" t="e">
        <f>#REF!</f>
        <v>#REF!</v>
      </c>
      <c r="E11" s="54" t="e">
        <f>#REF!</f>
        <v>#REF!</v>
      </c>
      <c r="F11" s="57"/>
    </row>
    <row r="12" spans="1:9">
      <c r="B12" s="52" t="s">
        <v>43</v>
      </c>
      <c r="C12" s="58" t="s">
        <v>44</v>
      </c>
      <c r="D12" s="56"/>
      <c r="E12" s="56"/>
      <c r="F12" s="57"/>
    </row>
    <row r="13" spans="1:9">
      <c r="B13" s="52" t="s">
        <v>45</v>
      </c>
      <c r="C13" s="58" t="s">
        <v>46</v>
      </c>
      <c r="D13" s="56"/>
      <c r="E13" s="56"/>
      <c r="F13" s="57"/>
    </row>
    <row r="14" spans="1:9">
      <c r="B14" s="52" t="s">
        <v>47</v>
      </c>
      <c r="C14" s="58" t="s">
        <v>48</v>
      </c>
      <c r="D14" s="56"/>
      <c r="E14" s="56"/>
      <c r="F14" s="57"/>
    </row>
    <row r="15" spans="1:9">
      <c r="B15" s="52" t="s">
        <v>49</v>
      </c>
      <c r="C15" s="58" t="s">
        <v>50</v>
      </c>
      <c r="D15" s="56"/>
      <c r="E15" s="56"/>
      <c r="F15" s="57"/>
    </row>
    <row r="16" spans="1:9">
      <c r="B16" s="52"/>
      <c r="C16" s="58"/>
      <c r="D16" s="56"/>
      <c r="E16" s="56"/>
      <c r="F16" s="57"/>
    </row>
    <row r="17" spans="2:6">
      <c r="B17" s="59"/>
      <c r="C17" s="60"/>
      <c r="D17" s="61"/>
      <c r="E17" s="61"/>
      <c r="F17" s="62"/>
    </row>
  </sheetData>
  <mergeCells count="2">
    <mergeCell ref="B5:C5"/>
    <mergeCell ref="E1:G3"/>
  </mergeCells>
  <pageMargins left="0.69930555555555596" right="0.69930555555555596" top="0.75" bottom="0.75" header="0.3" footer="0.3"/>
  <pageSetup paperSize="9" orientation="portrait" horizontalDpi="40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2"/>
  <sheetViews>
    <sheetView topLeftCell="A12" zoomScale="115" zoomScaleNormal="115" workbookViewId="0">
      <selection activeCell="B46" sqref="B46"/>
    </sheetView>
  </sheetViews>
  <sheetFormatPr defaultColWidth="10.140625" defaultRowHeight="14.25"/>
  <cols>
    <col min="1" max="1" width="10.140625" style="101"/>
    <col min="2" max="2" width="92.7109375" style="101" customWidth="1"/>
    <col min="3" max="3" width="32.7109375" style="101" customWidth="1"/>
    <col min="4" max="4" width="28.7109375" style="101" customWidth="1"/>
    <col min="5" max="5" width="39.5703125" style="101" customWidth="1"/>
    <col min="6" max="6" width="27.5703125" style="101" customWidth="1"/>
    <col min="7" max="16384" width="10.140625" style="101"/>
  </cols>
  <sheetData>
    <row r="1" spans="2:6" ht="39.75" hidden="1" customHeight="1">
      <c r="B1" s="164" t="s">
        <v>81</v>
      </c>
      <c r="C1" s="164"/>
      <c r="D1" s="164"/>
      <c r="E1" s="164"/>
      <c r="F1" s="136">
        <v>64</v>
      </c>
    </row>
    <row r="2" spans="2:6" ht="14.25" hidden="1" customHeight="1">
      <c r="B2" s="165" t="s">
        <v>86</v>
      </c>
      <c r="C2" s="165"/>
      <c r="D2" s="165"/>
      <c r="E2" s="165"/>
      <c r="F2" s="137" t="e">
        <f>D4*F1</f>
        <v>#REF!</v>
      </c>
    </row>
    <row r="3" spans="2:6" ht="31.5" hidden="1">
      <c r="B3" s="103" t="s">
        <v>0</v>
      </c>
      <c r="C3" s="104">
        <f>('Камеры стены'!J18+'Камеры насадка'!J14)/1000</f>
        <v>733.91716972400002</v>
      </c>
      <c r="D3" s="105" t="s">
        <v>1</v>
      </c>
      <c r="E3" s="104">
        <f>C3*1.04</f>
        <v>763.27385651296004</v>
      </c>
      <c r="F3" s="102"/>
    </row>
    <row r="4" spans="2:6" ht="18" hidden="1">
      <c r="B4" s="161" t="s">
        <v>2</v>
      </c>
      <c r="C4" s="161"/>
      <c r="D4" s="132" t="e">
        <f>'Камеры стены'!#REF!+'Камеры насадка'!#REF!</f>
        <v>#REF!</v>
      </c>
      <c r="E4" s="132"/>
      <c r="F4" s="102"/>
    </row>
    <row r="5" spans="2:6" ht="18" hidden="1">
      <c r="B5" s="166" t="s">
        <v>3</v>
      </c>
      <c r="C5" s="166"/>
      <c r="D5" s="133" t="e">
        <f>D4*0.02</f>
        <v>#REF!</v>
      </c>
      <c r="E5" s="134"/>
      <c r="F5" s="102"/>
    </row>
    <row r="6" spans="2:6" ht="18" hidden="1">
      <c r="B6" s="161" t="s">
        <v>4</v>
      </c>
      <c r="C6" s="161"/>
      <c r="D6" s="132" t="e">
        <f>D4+D5</f>
        <v>#REF!</v>
      </c>
      <c r="E6" s="135"/>
      <c r="F6" s="102"/>
    </row>
    <row r="7" spans="2:6" ht="18.75" hidden="1">
      <c r="B7" s="162" t="s">
        <v>5</v>
      </c>
      <c r="C7" s="162"/>
      <c r="D7" s="162"/>
      <c r="E7" s="162"/>
      <c r="F7" s="106"/>
    </row>
    <row r="8" spans="2:6" ht="16.5" hidden="1">
      <c r="B8" s="163" t="s">
        <v>6</v>
      </c>
      <c r="C8" s="163"/>
      <c r="D8" s="163"/>
      <c r="E8" s="163"/>
      <c r="F8" s="102"/>
    </row>
    <row r="9" spans="2:6" ht="16.5" hidden="1">
      <c r="B9" s="163" t="s">
        <v>7</v>
      </c>
      <c r="C9" s="163"/>
      <c r="D9" s="163"/>
      <c r="E9" s="163"/>
      <c r="F9" s="102"/>
    </row>
    <row r="10" spans="2:6" ht="16.5" hidden="1">
      <c r="B10" s="167" t="s">
        <v>8</v>
      </c>
      <c r="C10" s="163"/>
      <c r="D10" s="163"/>
      <c r="E10" s="163"/>
      <c r="F10" s="102"/>
    </row>
    <row r="11" spans="2:6" ht="16.5" hidden="1">
      <c r="B11" s="167" t="s">
        <v>9</v>
      </c>
      <c r="C11" s="167"/>
      <c r="D11" s="167"/>
      <c r="E11" s="167"/>
      <c r="F11" s="102"/>
    </row>
    <row r="17" spans="2:5" ht="18">
      <c r="B17" s="144" t="s">
        <v>81</v>
      </c>
    </row>
    <row r="18" spans="2:5" ht="15" thickBot="1"/>
    <row r="19" spans="2:5" ht="15.75" thickBot="1">
      <c r="B19" s="138" t="s">
        <v>87</v>
      </c>
      <c r="C19" s="140">
        <f>C3</f>
        <v>733.91716972400002</v>
      </c>
    </row>
    <row r="20" spans="2:5" ht="15.75" thickBot="1">
      <c r="B20" s="139" t="s">
        <v>88</v>
      </c>
      <c r="C20" s="140">
        <f>E3</f>
        <v>763.27385651296004</v>
      </c>
    </row>
    <row r="21" spans="2:5" ht="15.75" thickBot="1">
      <c r="B21" s="139" t="s">
        <v>89</v>
      </c>
      <c r="C21" s="141" t="e">
        <f>D4</f>
        <v>#REF!</v>
      </c>
    </row>
    <row r="22" spans="2:5" ht="15.75" thickBot="1">
      <c r="B22" s="139" t="s">
        <v>90</v>
      </c>
      <c r="C22" s="142"/>
    </row>
    <row r="23" spans="2:5" ht="15.75" thickBot="1">
      <c r="B23" s="139" t="s">
        <v>91</v>
      </c>
      <c r="C23" s="143" t="e">
        <f>C21+C22</f>
        <v>#REF!</v>
      </c>
    </row>
    <row r="24" spans="2:5" ht="15.75" thickBot="1">
      <c r="B24" s="139" t="s">
        <v>92</v>
      </c>
      <c r="C24" s="142"/>
    </row>
    <row r="25" spans="2:5" ht="15.75" thickBot="1">
      <c r="B25" s="139" t="s">
        <v>129</v>
      </c>
      <c r="C25" s="143" t="e">
        <f>C23+C24</f>
        <v>#REF!</v>
      </c>
    </row>
    <row r="26" spans="2:5" ht="15.75" thickBot="1">
      <c r="B26" s="139" t="s">
        <v>130</v>
      </c>
      <c r="C26" s="142"/>
    </row>
    <row r="27" spans="2:5" ht="15.75" thickBot="1">
      <c r="B27" s="145" t="s">
        <v>131</v>
      </c>
      <c r="C27" s="146" t="e">
        <f>C25+C26</f>
        <v>#REF!</v>
      </c>
    </row>
    <row r="29" spans="2:5">
      <c r="B29" s="107" t="s">
        <v>82</v>
      </c>
      <c r="C29" s="108"/>
      <c r="D29" s="109"/>
      <c r="E29" s="109"/>
    </row>
    <row r="30" spans="2:5">
      <c r="B30" s="168" t="s">
        <v>83</v>
      </c>
      <c r="C30" s="168"/>
      <c r="D30" s="168"/>
      <c r="E30" s="168"/>
    </row>
    <row r="31" spans="2:5">
      <c r="B31" s="169" t="s">
        <v>84</v>
      </c>
      <c r="C31" s="169"/>
      <c r="D31" s="169"/>
      <c r="E31" s="109"/>
    </row>
    <row r="32" spans="2:5">
      <c r="B32" s="169" t="s">
        <v>85</v>
      </c>
      <c r="C32" s="169"/>
      <c r="D32" s="169"/>
      <c r="E32" s="109"/>
    </row>
  </sheetData>
  <mergeCells count="13">
    <mergeCell ref="B10:E10"/>
    <mergeCell ref="B11:E11"/>
    <mergeCell ref="B30:E30"/>
    <mergeCell ref="B31:D31"/>
    <mergeCell ref="B32:D32"/>
    <mergeCell ref="B6:C6"/>
    <mergeCell ref="B7:E7"/>
    <mergeCell ref="B8:E8"/>
    <mergeCell ref="B9:E9"/>
    <mergeCell ref="B1:E1"/>
    <mergeCell ref="B2:E2"/>
    <mergeCell ref="B4:C4"/>
    <mergeCell ref="B5:C5"/>
  </mergeCells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18"/>
  <sheetViews>
    <sheetView topLeftCell="A7" zoomScale="85" zoomScaleNormal="85" zoomScaleSheetLayoutView="70" zoomScalePageLayoutView="85" workbookViewId="0">
      <selection activeCell="D39" sqref="D39"/>
    </sheetView>
  </sheetViews>
  <sheetFormatPr defaultColWidth="9" defaultRowHeight="12.75"/>
  <cols>
    <col min="1" max="1" width="5" customWidth="1"/>
    <col min="2" max="2" width="4.85546875" customWidth="1"/>
    <col min="3" max="4" width="22.85546875" customWidth="1"/>
    <col min="5" max="5" width="19.7109375" customWidth="1"/>
    <col min="6" max="7" width="9.85546875" customWidth="1"/>
    <col min="8" max="8" width="14.28515625" style="128" customWidth="1"/>
    <col min="9" max="9" width="6.85546875" customWidth="1"/>
    <col min="10" max="10" width="13.85546875" customWidth="1"/>
    <col min="11" max="11" width="11.42578125" style="2" customWidth="1"/>
    <col min="247" max="247" width="10.85546875" customWidth="1"/>
    <col min="248" max="248" width="5" customWidth="1"/>
    <col min="249" max="249" width="22.140625" customWidth="1"/>
    <col min="250" max="250" width="22" customWidth="1"/>
    <col min="251" max="251" width="29.140625" customWidth="1"/>
    <col min="252" max="252" width="7.85546875" customWidth="1"/>
    <col min="253" max="253" width="4.85546875" customWidth="1"/>
    <col min="254" max="256" width="9.85546875" customWidth="1"/>
    <col min="257" max="257" width="12.85546875" customWidth="1"/>
    <col min="259" max="259" width="13.5703125" customWidth="1"/>
    <col min="503" max="503" width="10.85546875" customWidth="1"/>
    <col min="504" max="504" width="5" customWidth="1"/>
    <col min="505" max="505" width="22.140625" customWidth="1"/>
    <col min="506" max="506" width="22" customWidth="1"/>
    <col min="507" max="507" width="29.140625" customWidth="1"/>
    <col min="508" max="508" width="7.85546875" customWidth="1"/>
    <col min="509" max="509" width="4.85546875" customWidth="1"/>
    <col min="510" max="512" width="9.85546875" customWidth="1"/>
    <col min="513" max="513" width="12.85546875" customWidth="1"/>
    <col min="515" max="515" width="13.5703125" customWidth="1"/>
    <col min="759" max="759" width="10.85546875" customWidth="1"/>
    <col min="760" max="760" width="5" customWidth="1"/>
    <col min="761" max="761" width="22.140625" customWidth="1"/>
    <col min="762" max="762" width="22" customWidth="1"/>
    <col min="763" max="763" width="29.140625" customWidth="1"/>
    <col min="764" max="764" width="7.85546875" customWidth="1"/>
    <col min="765" max="765" width="4.85546875" customWidth="1"/>
    <col min="766" max="768" width="9.85546875" customWidth="1"/>
    <col min="769" max="769" width="12.85546875" customWidth="1"/>
    <col min="771" max="771" width="13.5703125" customWidth="1"/>
    <col min="1015" max="1015" width="10.85546875" customWidth="1"/>
    <col min="1016" max="1016" width="5" customWidth="1"/>
    <col min="1017" max="1017" width="22.140625" customWidth="1"/>
    <col min="1018" max="1018" width="22" customWidth="1"/>
    <col min="1019" max="1019" width="29.140625" customWidth="1"/>
    <col min="1020" max="1020" width="7.85546875" customWidth="1"/>
    <col min="1021" max="1021" width="4.85546875" customWidth="1"/>
    <col min="1022" max="1024" width="9.85546875" customWidth="1"/>
    <col min="1025" max="1025" width="12.85546875" customWidth="1"/>
    <col min="1027" max="1027" width="13.5703125" customWidth="1"/>
    <col min="1271" max="1271" width="10.85546875" customWidth="1"/>
    <col min="1272" max="1272" width="5" customWidth="1"/>
    <col min="1273" max="1273" width="22.140625" customWidth="1"/>
    <col min="1274" max="1274" width="22" customWidth="1"/>
    <col min="1275" max="1275" width="29.140625" customWidth="1"/>
    <col min="1276" max="1276" width="7.85546875" customWidth="1"/>
    <col min="1277" max="1277" width="4.85546875" customWidth="1"/>
    <col min="1278" max="1280" width="9.85546875" customWidth="1"/>
    <col min="1281" max="1281" width="12.85546875" customWidth="1"/>
    <col min="1283" max="1283" width="13.5703125" customWidth="1"/>
    <col min="1527" max="1527" width="10.85546875" customWidth="1"/>
    <col min="1528" max="1528" width="5" customWidth="1"/>
    <col min="1529" max="1529" width="22.140625" customWidth="1"/>
    <col min="1530" max="1530" width="22" customWidth="1"/>
    <col min="1531" max="1531" width="29.140625" customWidth="1"/>
    <col min="1532" max="1532" width="7.85546875" customWidth="1"/>
    <col min="1533" max="1533" width="4.85546875" customWidth="1"/>
    <col min="1534" max="1536" width="9.85546875" customWidth="1"/>
    <col min="1537" max="1537" width="12.85546875" customWidth="1"/>
    <col min="1539" max="1539" width="13.5703125" customWidth="1"/>
    <col min="1783" max="1783" width="10.85546875" customWidth="1"/>
    <col min="1784" max="1784" width="5" customWidth="1"/>
    <col min="1785" max="1785" width="22.140625" customWidth="1"/>
    <col min="1786" max="1786" width="22" customWidth="1"/>
    <col min="1787" max="1787" width="29.140625" customWidth="1"/>
    <col min="1788" max="1788" width="7.85546875" customWidth="1"/>
    <col min="1789" max="1789" width="4.85546875" customWidth="1"/>
    <col min="1790" max="1792" width="9.85546875" customWidth="1"/>
    <col min="1793" max="1793" width="12.85546875" customWidth="1"/>
    <col min="1795" max="1795" width="13.5703125" customWidth="1"/>
    <col min="2039" max="2039" width="10.85546875" customWidth="1"/>
    <col min="2040" max="2040" width="5" customWidth="1"/>
    <col min="2041" max="2041" width="22.140625" customWidth="1"/>
    <col min="2042" max="2042" width="22" customWidth="1"/>
    <col min="2043" max="2043" width="29.140625" customWidth="1"/>
    <col min="2044" max="2044" width="7.85546875" customWidth="1"/>
    <col min="2045" max="2045" width="4.85546875" customWidth="1"/>
    <col min="2046" max="2048" width="9.85546875" customWidth="1"/>
    <col min="2049" max="2049" width="12.85546875" customWidth="1"/>
    <col min="2051" max="2051" width="13.5703125" customWidth="1"/>
    <col min="2295" max="2295" width="10.85546875" customWidth="1"/>
    <col min="2296" max="2296" width="5" customWidth="1"/>
    <col min="2297" max="2297" width="22.140625" customWidth="1"/>
    <col min="2298" max="2298" width="22" customWidth="1"/>
    <col min="2299" max="2299" width="29.140625" customWidth="1"/>
    <col min="2300" max="2300" width="7.85546875" customWidth="1"/>
    <col min="2301" max="2301" width="4.85546875" customWidth="1"/>
    <col min="2302" max="2304" width="9.85546875" customWidth="1"/>
    <col min="2305" max="2305" width="12.85546875" customWidth="1"/>
    <col min="2307" max="2307" width="13.5703125" customWidth="1"/>
    <col min="2551" max="2551" width="10.85546875" customWidth="1"/>
    <col min="2552" max="2552" width="5" customWidth="1"/>
    <col min="2553" max="2553" width="22.140625" customWidth="1"/>
    <col min="2554" max="2554" width="22" customWidth="1"/>
    <col min="2555" max="2555" width="29.140625" customWidth="1"/>
    <col min="2556" max="2556" width="7.85546875" customWidth="1"/>
    <col min="2557" max="2557" width="4.85546875" customWidth="1"/>
    <col min="2558" max="2560" width="9.85546875" customWidth="1"/>
    <col min="2561" max="2561" width="12.85546875" customWidth="1"/>
    <col min="2563" max="2563" width="13.5703125" customWidth="1"/>
    <col min="2807" max="2807" width="10.85546875" customWidth="1"/>
    <col min="2808" max="2808" width="5" customWidth="1"/>
    <col min="2809" max="2809" width="22.140625" customWidth="1"/>
    <col min="2810" max="2810" width="22" customWidth="1"/>
    <col min="2811" max="2811" width="29.140625" customWidth="1"/>
    <col min="2812" max="2812" width="7.85546875" customWidth="1"/>
    <col min="2813" max="2813" width="4.85546875" customWidth="1"/>
    <col min="2814" max="2816" width="9.85546875" customWidth="1"/>
    <col min="2817" max="2817" width="12.85546875" customWidth="1"/>
    <col min="2819" max="2819" width="13.5703125" customWidth="1"/>
    <col min="3063" max="3063" width="10.85546875" customWidth="1"/>
    <col min="3064" max="3064" width="5" customWidth="1"/>
    <col min="3065" max="3065" width="22.140625" customWidth="1"/>
    <col min="3066" max="3066" width="22" customWidth="1"/>
    <col min="3067" max="3067" width="29.140625" customWidth="1"/>
    <col min="3068" max="3068" width="7.85546875" customWidth="1"/>
    <col min="3069" max="3069" width="4.85546875" customWidth="1"/>
    <col min="3070" max="3072" width="9.85546875" customWidth="1"/>
    <col min="3073" max="3073" width="12.85546875" customWidth="1"/>
    <col min="3075" max="3075" width="13.5703125" customWidth="1"/>
    <col min="3319" max="3319" width="10.85546875" customWidth="1"/>
    <col min="3320" max="3320" width="5" customWidth="1"/>
    <col min="3321" max="3321" width="22.140625" customWidth="1"/>
    <col min="3322" max="3322" width="22" customWidth="1"/>
    <col min="3323" max="3323" width="29.140625" customWidth="1"/>
    <col min="3324" max="3324" width="7.85546875" customWidth="1"/>
    <col min="3325" max="3325" width="4.85546875" customWidth="1"/>
    <col min="3326" max="3328" width="9.85546875" customWidth="1"/>
    <col min="3329" max="3329" width="12.85546875" customWidth="1"/>
    <col min="3331" max="3331" width="13.5703125" customWidth="1"/>
    <col min="3575" max="3575" width="10.85546875" customWidth="1"/>
    <col min="3576" max="3576" width="5" customWidth="1"/>
    <col min="3577" max="3577" width="22.140625" customWidth="1"/>
    <col min="3578" max="3578" width="22" customWidth="1"/>
    <col min="3579" max="3579" width="29.140625" customWidth="1"/>
    <col min="3580" max="3580" width="7.85546875" customWidth="1"/>
    <col min="3581" max="3581" width="4.85546875" customWidth="1"/>
    <col min="3582" max="3584" width="9.85546875" customWidth="1"/>
    <col min="3585" max="3585" width="12.85546875" customWidth="1"/>
    <col min="3587" max="3587" width="13.5703125" customWidth="1"/>
    <col min="3831" max="3831" width="10.85546875" customWidth="1"/>
    <col min="3832" max="3832" width="5" customWidth="1"/>
    <col min="3833" max="3833" width="22.140625" customWidth="1"/>
    <col min="3834" max="3834" width="22" customWidth="1"/>
    <col min="3835" max="3835" width="29.140625" customWidth="1"/>
    <col min="3836" max="3836" width="7.85546875" customWidth="1"/>
    <col min="3837" max="3837" width="4.85546875" customWidth="1"/>
    <col min="3838" max="3840" width="9.85546875" customWidth="1"/>
    <col min="3841" max="3841" width="12.85546875" customWidth="1"/>
    <col min="3843" max="3843" width="13.5703125" customWidth="1"/>
    <col min="4087" max="4087" width="10.85546875" customWidth="1"/>
    <col min="4088" max="4088" width="5" customWidth="1"/>
    <col min="4089" max="4089" width="22.140625" customWidth="1"/>
    <col min="4090" max="4090" width="22" customWidth="1"/>
    <col min="4091" max="4091" width="29.140625" customWidth="1"/>
    <col min="4092" max="4092" width="7.85546875" customWidth="1"/>
    <col min="4093" max="4093" width="4.85546875" customWidth="1"/>
    <col min="4094" max="4096" width="9.85546875" customWidth="1"/>
    <col min="4097" max="4097" width="12.85546875" customWidth="1"/>
    <col min="4099" max="4099" width="13.5703125" customWidth="1"/>
    <col min="4343" max="4343" width="10.85546875" customWidth="1"/>
    <col min="4344" max="4344" width="5" customWidth="1"/>
    <col min="4345" max="4345" width="22.140625" customWidth="1"/>
    <col min="4346" max="4346" width="22" customWidth="1"/>
    <col min="4347" max="4347" width="29.140625" customWidth="1"/>
    <col min="4348" max="4348" width="7.85546875" customWidth="1"/>
    <col min="4349" max="4349" width="4.85546875" customWidth="1"/>
    <col min="4350" max="4352" width="9.85546875" customWidth="1"/>
    <col min="4353" max="4353" width="12.85546875" customWidth="1"/>
    <col min="4355" max="4355" width="13.5703125" customWidth="1"/>
    <col min="4599" max="4599" width="10.85546875" customWidth="1"/>
    <col min="4600" max="4600" width="5" customWidth="1"/>
    <col min="4601" max="4601" width="22.140625" customWidth="1"/>
    <col min="4602" max="4602" width="22" customWidth="1"/>
    <col min="4603" max="4603" width="29.140625" customWidth="1"/>
    <col min="4604" max="4604" width="7.85546875" customWidth="1"/>
    <col min="4605" max="4605" width="4.85546875" customWidth="1"/>
    <col min="4606" max="4608" width="9.85546875" customWidth="1"/>
    <col min="4609" max="4609" width="12.85546875" customWidth="1"/>
    <col min="4611" max="4611" width="13.5703125" customWidth="1"/>
    <col min="4855" max="4855" width="10.85546875" customWidth="1"/>
    <col min="4856" max="4856" width="5" customWidth="1"/>
    <col min="4857" max="4857" width="22.140625" customWidth="1"/>
    <col min="4858" max="4858" width="22" customWidth="1"/>
    <col min="4859" max="4859" width="29.140625" customWidth="1"/>
    <col min="4860" max="4860" width="7.85546875" customWidth="1"/>
    <col min="4861" max="4861" width="4.85546875" customWidth="1"/>
    <col min="4862" max="4864" width="9.85546875" customWidth="1"/>
    <col min="4865" max="4865" width="12.85546875" customWidth="1"/>
    <col min="4867" max="4867" width="13.5703125" customWidth="1"/>
    <col min="5111" max="5111" width="10.85546875" customWidth="1"/>
    <col min="5112" max="5112" width="5" customWidth="1"/>
    <col min="5113" max="5113" width="22.140625" customWidth="1"/>
    <col min="5114" max="5114" width="22" customWidth="1"/>
    <col min="5115" max="5115" width="29.140625" customWidth="1"/>
    <col min="5116" max="5116" width="7.85546875" customWidth="1"/>
    <col min="5117" max="5117" width="4.85546875" customWidth="1"/>
    <col min="5118" max="5120" width="9.85546875" customWidth="1"/>
    <col min="5121" max="5121" width="12.85546875" customWidth="1"/>
    <col min="5123" max="5123" width="13.5703125" customWidth="1"/>
    <col min="5367" max="5367" width="10.85546875" customWidth="1"/>
    <col min="5368" max="5368" width="5" customWidth="1"/>
    <col min="5369" max="5369" width="22.140625" customWidth="1"/>
    <col min="5370" max="5370" width="22" customWidth="1"/>
    <col min="5371" max="5371" width="29.140625" customWidth="1"/>
    <col min="5372" max="5372" width="7.85546875" customWidth="1"/>
    <col min="5373" max="5373" width="4.85546875" customWidth="1"/>
    <col min="5374" max="5376" width="9.85546875" customWidth="1"/>
    <col min="5377" max="5377" width="12.85546875" customWidth="1"/>
    <col min="5379" max="5379" width="13.5703125" customWidth="1"/>
    <col min="5623" max="5623" width="10.85546875" customWidth="1"/>
    <col min="5624" max="5624" width="5" customWidth="1"/>
    <col min="5625" max="5625" width="22.140625" customWidth="1"/>
    <col min="5626" max="5626" width="22" customWidth="1"/>
    <col min="5627" max="5627" width="29.140625" customWidth="1"/>
    <col min="5628" max="5628" width="7.85546875" customWidth="1"/>
    <col min="5629" max="5629" width="4.85546875" customWidth="1"/>
    <col min="5630" max="5632" width="9.85546875" customWidth="1"/>
    <col min="5633" max="5633" width="12.85546875" customWidth="1"/>
    <col min="5635" max="5635" width="13.5703125" customWidth="1"/>
    <col min="5879" max="5879" width="10.85546875" customWidth="1"/>
    <col min="5880" max="5880" width="5" customWidth="1"/>
    <col min="5881" max="5881" width="22.140625" customWidth="1"/>
    <col min="5882" max="5882" width="22" customWidth="1"/>
    <col min="5883" max="5883" width="29.140625" customWidth="1"/>
    <col min="5884" max="5884" width="7.85546875" customWidth="1"/>
    <col min="5885" max="5885" width="4.85546875" customWidth="1"/>
    <col min="5886" max="5888" width="9.85546875" customWidth="1"/>
    <col min="5889" max="5889" width="12.85546875" customWidth="1"/>
    <col min="5891" max="5891" width="13.5703125" customWidth="1"/>
    <col min="6135" max="6135" width="10.85546875" customWidth="1"/>
    <col min="6136" max="6136" width="5" customWidth="1"/>
    <col min="6137" max="6137" width="22.140625" customWidth="1"/>
    <col min="6138" max="6138" width="22" customWidth="1"/>
    <col min="6139" max="6139" width="29.140625" customWidth="1"/>
    <col min="6140" max="6140" width="7.85546875" customWidth="1"/>
    <col min="6141" max="6141" width="4.85546875" customWidth="1"/>
    <col min="6142" max="6144" width="9.85546875" customWidth="1"/>
    <col min="6145" max="6145" width="12.85546875" customWidth="1"/>
    <col min="6147" max="6147" width="13.5703125" customWidth="1"/>
    <col min="6391" max="6391" width="10.85546875" customWidth="1"/>
    <col min="6392" max="6392" width="5" customWidth="1"/>
    <col min="6393" max="6393" width="22.140625" customWidth="1"/>
    <col min="6394" max="6394" width="22" customWidth="1"/>
    <col min="6395" max="6395" width="29.140625" customWidth="1"/>
    <col min="6396" max="6396" width="7.85546875" customWidth="1"/>
    <col min="6397" max="6397" width="4.85546875" customWidth="1"/>
    <col min="6398" max="6400" width="9.85546875" customWidth="1"/>
    <col min="6401" max="6401" width="12.85546875" customWidth="1"/>
    <col min="6403" max="6403" width="13.5703125" customWidth="1"/>
    <col min="6647" max="6647" width="10.85546875" customWidth="1"/>
    <col min="6648" max="6648" width="5" customWidth="1"/>
    <col min="6649" max="6649" width="22.140625" customWidth="1"/>
    <col min="6650" max="6650" width="22" customWidth="1"/>
    <col min="6651" max="6651" width="29.140625" customWidth="1"/>
    <col min="6652" max="6652" width="7.85546875" customWidth="1"/>
    <col min="6653" max="6653" width="4.85546875" customWidth="1"/>
    <col min="6654" max="6656" width="9.85546875" customWidth="1"/>
    <col min="6657" max="6657" width="12.85546875" customWidth="1"/>
    <col min="6659" max="6659" width="13.5703125" customWidth="1"/>
    <col min="6903" max="6903" width="10.85546875" customWidth="1"/>
    <col min="6904" max="6904" width="5" customWidth="1"/>
    <col min="6905" max="6905" width="22.140625" customWidth="1"/>
    <col min="6906" max="6906" width="22" customWidth="1"/>
    <col min="6907" max="6907" width="29.140625" customWidth="1"/>
    <col min="6908" max="6908" width="7.85546875" customWidth="1"/>
    <col min="6909" max="6909" width="4.85546875" customWidth="1"/>
    <col min="6910" max="6912" width="9.85546875" customWidth="1"/>
    <col min="6913" max="6913" width="12.85546875" customWidth="1"/>
    <col min="6915" max="6915" width="13.5703125" customWidth="1"/>
    <col min="7159" max="7159" width="10.85546875" customWidth="1"/>
    <col min="7160" max="7160" width="5" customWidth="1"/>
    <col min="7161" max="7161" width="22.140625" customWidth="1"/>
    <col min="7162" max="7162" width="22" customWidth="1"/>
    <col min="7163" max="7163" width="29.140625" customWidth="1"/>
    <col min="7164" max="7164" width="7.85546875" customWidth="1"/>
    <col min="7165" max="7165" width="4.85546875" customWidth="1"/>
    <col min="7166" max="7168" width="9.85546875" customWidth="1"/>
    <col min="7169" max="7169" width="12.85546875" customWidth="1"/>
    <col min="7171" max="7171" width="13.5703125" customWidth="1"/>
    <col min="7415" max="7415" width="10.85546875" customWidth="1"/>
    <col min="7416" max="7416" width="5" customWidth="1"/>
    <col min="7417" max="7417" width="22.140625" customWidth="1"/>
    <col min="7418" max="7418" width="22" customWidth="1"/>
    <col min="7419" max="7419" width="29.140625" customWidth="1"/>
    <col min="7420" max="7420" width="7.85546875" customWidth="1"/>
    <col min="7421" max="7421" width="4.85546875" customWidth="1"/>
    <col min="7422" max="7424" width="9.85546875" customWidth="1"/>
    <col min="7425" max="7425" width="12.85546875" customWidth="1"/>
    <col min="7427" max="7427" width="13.5703125" customWidth="1"/>
    <col min="7671" max="7671" width="10.85546875" customWidth="1"/>
    <col min="7672" max="7672" width="5" customWidth="1"/>
    <col min="7673" max="7673" width="22.140625" customWidth="1"/>
    <col min="7674" max="7674" width="22" customWidth="1"/>
    <col min="7675" max="7675" width="29.140625" customWidth="1"/>
    <col min="7676" max="7676" width="7.85546875" customWidth="1"/>
    <col min="7677" max="7677" width="4.85546875" customWidth="1"/>
    <col min="7678" max="7680" width="9.85546875" customWidth="1"/>
    <col min="7681" max="7681" width="12.85546875" customWidth="1"/>
    <col min="7683" max="7683" width="13.5703125" customWidth="1"/>
    <col min="7927" max="7927" width="10.85546875" customWidth="1"/>
    <col min="7928" max="7928" width="5" customWidth="1"/>
    <col min="7929" max="7929" width="22.140625" customWidth="1"/>
    <col min="7930" max="7930" width="22" customWidth="1"/>
    <col min="7931" max="7931" width="29.140625" customWidth="1"/>
    <col min="7932" max="7932" width="7.85546875" customWidth="1"/>
    <col min="7933" max="7933" width="4.85546875" customWidth="1"/>
    <col min="7934" max="7936" width="9.85546875" customWidth="1"/>
    <col min="7937" max="7937" width="12.85546875" customWidth="1"/>
    <col min="7939" max="7939" width="13.5703125" customWidth="1"/>
    <col min="8183" max="8183" width="10.85546875" customWidth="1"/>
    <col min="8184" max="8184" width="5" customWidth="1"/>
    <col min="8185" max="8185" width="22.140625" customWidth="1"/>
    <col min="8186" max="8186" width="22" customWidth="1"/>
    <col min="8187" max="8187" width="29.140625" customWidth="1"/>
    <col min="8188" max="8188" width="7.85546875" customWidth="1"/>
    <col min="8189" max="8189" width="4.85546875" customWidth="1"/>
    <col min="8190" max="8192" width="9.85546875" customWidth="1"/>
    <col min="8193" max="8193" width="12.85546875" customWidth="1"/>
    <col min="8195" max="8195" width="13.5703125" customWidth="1"/>
    <col min="8439" max="8439" width="10.85546875" customWidth="1"/>
    <col min="8440" max="8440" width="5" customWidth="1"/>
    <col min="8441" max="8441" width="22.140625" customWidth="1"/>
    <col min="8442" max="8442" width="22" customWidth="1"/>
    <col min="8443" max="8443" width="29.140625" customWidth="1"/>
    <col min="8444" max="8444" width="7.85546875" customWidth="1"/>
    <col min="8445" max="8445" width="4.85546875" customWidth="1"/>
    <col min="8446" max="8448" width="9.85546875" customWidth="1"/>
    <col min="8449" max="8449" width="12.85546875" customWidth="1"/>
    <col min="8451" max="8451" width="13.5703125" customWidth="1"/>
    <col min="8695" max="8695" width="10.85546875" customWidth="1"/>
    <col min="8696" max="8696" width="5" customWidth="1"/>
    <col min="8697" max="8697" width="22.140625" customWidth="1"/>
    <col min="8698" max="8698" width="22" customWidth="1"/>
    <col min="8699" max="8699" width="29.140625" customWidth="1"/>
    <col min="8700" max="8700" width="7.85546875" customWidth="1"/>
    <col min="8701" max="8701" width="4.85546875" customWidth="1"/>
    <col min="8702" max="8704" width="9.85546875" customWidth="1"/>
    <col min="8705" max="8705" width="12.85546875" customWidth="1"/>
    <col min="8707" max="8707" width="13.5703125" customWidth="1"/>
    <col min="8951" max="8951" width="10.85546875" customWidth="1"/>
    <col min="8952" max="8952" width="5" customWidth="1"/>
    <col min="8953" max="8953" width="22.140625" customWidth="1"/>
    <col min="8954" max="8954" width="22" customWidth="1"/>
    <col min="8955" max="8955" width="29.140625" customWidth="1"/>
    <col min="8956" max="8956" width="7.85546875" customWidth="1"/>
    <col min="8957" max="8957" width="4.85546875" customWidth="1"/>
    <col min="8958" max="8960" width="9.85546875" customWidth="1"/>
    <col min="8961" max="8961" width="12.85546875" customWidth="1"/>
    <col min="8963" max="8963" width="13.5703125" customWidth="1"/>
    <col min="9207" max="9207" width="10.85546875" customWidth="1"/>
    <col min="9208" max="9208" width="5" customWidth="1"/>
    <col min="9209" max="9209" width="22.140625" customWidth="1"/>
    <col min="9210" max="9210" width="22" customWidth="1"/>
    <col min="9211" max="9211" width="29.140625" customWidth="1"/>
    <col min="9212" max="9212" width="7.85546875" customWidth="1"/>
    <col min="9213" max="9213" width="4.85546875" customWidth="1"/>
    <col min="9214" max="9216" width="9.85546875" customWidth="1"/>
    <col min="9217" max="9217" width="12.85546875" customWidth="1"/>
    <col min="9219" max="9219" width="13.5703125" customWidth="1"/>
    <col min="9463" max="9463" width="10.85546875" customWidth="1"/>
    <col min="9464" max="9464" width="5" customWidth="1"/>
    <col min="9465" max="9465" width="22.140625" customWidth="1"/>
    <col min="9466" max="9466" width="22" customWidth="1"/>
    <col min="9467" max="9467" width="29.140625" customWidth="1"/>
    <col min="9468" max="9468" width="7.85546875" customWidth="1"/>
    <col min="9469" max="9469" width="4.85546875" customWidth="1"/>
    <col min="9470" max="9472" width="9.85546875" customWidth="1"/>
    <col min="9473" max="9473" width="12.85546875" customWidth="1"/>
    <col min="9475" max="9475" width="13.5703125" customWidth="1"/>
    <col min="9719" max="9719" width="10.85546875" customWidth="1"/>
    <col min="9720" max="9720" width="5" customWidth="1"/>
    <col min="9721" max="9721" width="22.140625" customWidth="1"/>
    <col min="9722" max="9722" width="22" customWidth="1"/>
    <col min="9723" max="9723" width="29.140625" customWidth="1"/>
    <col min="9724" max="9724" width="7.85546875" customWidth="1"/>
    <col min="9725" max="9725" width="4.85546875" customWidth="1"/>
    <col min="9726" max="9728" width="9.85546875" customWidth="1"/>
    <col min="9729" max="9729" width="12.85546875" customWidth="1"/>
    <col min="9731" max="9731" width="13.5703125" customWidth="1"/>
    <col min="9975" max="9975" width="10.85546875" customWidth="1"/>
    <col min="9976" max="9976" width="5" customWidth="1"/>
    <col min="9977" max="9977" width="22.140625" customWidth="1"/>
    <col min="9978" max="9978" width="22" customWidth="1"/>
    <col min="9979" max="9979" width="29.140625" customWidth="1"/>
    <col min="9980" max="9980" width="7.85546875" customWidth="1"/>
    <col min="9981" max="9981" width="4.85546875" customWidth="1"/>
    <col min="9982" max="9984" width="9.85546875" customWidth="1"/>
    <col min="9985" max="9985" width="12.85546875" customWidth="1"/>
    <col min="9987" max="9987" width="13.5703125" customWidth="1"/>
    <col min="10231" max="10231" width="10.85546875" customWidth="1"/>
    <col min="10232" max="10232" width="5" customWidth="1"/>
    <col min="10233" max="10233" width="22.140625" customWidth="1"/>
    <col min="10234" max="10234" width="22" customWidth="1"/>
    <col min="10235" max="10235" width="29.140625" customWidth="1"/>
    <col min="10236" max="10236" width="7.85546875" customWidth="1"/>
    <col min="10237" max="10237" width="4.85546875" customWidth="1"/>
    <col min="10238" max="10240" width="9.85546875" customWidth="1"/>
    <col min="10241" max="10241" width="12.85546875" customWidth="1"/>
    <col min="10243" max="10243" width="13.5703125" customWidth="1"/>
    <col min="10487" max="10487" width="10.85546875" customWidth="1"/>
    <col min="10488" max="10488" width="5" customWidth="1"/>
    <col min="10489" max="10489" width="22.140625" customWidth="1"/>
    <col min="10490" max="10490" width="22" customWidth="1"/>
    <col min="10491" max="10491" width="29.140625" customWidth="1"/>
    <col min="10492" max="10492" width="7.85546875" customWidth="1"/>
    <col min="10493" max="10493" width="4.85546875" customWidth="1"/>
    <col min="10494" max="10496" width="9.85546875" customWidth="1"/>
    <col min="10497" max="10497" width="12.85546875" customWidth="1"/>
    <col min="10499" max="10499" width="13.5703125" customWidth="1"/>
    <col min="10743" max="10743" width="10.85546875" customWidth="1"/>
    <col min="10744" max="10744" width="5" customWidth="1"/>
    <col min="10745" max="10745" width="22.140625" customWidth="1"/>
    <col min="10746" max="10746" width="22" customWidth="1"/>
    <col min="10747" max="10747" width="29.140625" customWidth="1"/>
    <col min="10748" max="10748" width="7.85546875" customWidth="1"/>
    <col min="10749" max="10749" width="4.85546875" customWidth="1"/>
    <col min="10750" max="10752" width="9.85546875" customWidth="1"/>
    <col min="10753" max="10753" width="12.85546875" customWidth="1"/>
    <col min="10755" max="10755" width="13.5703125" customWidth="1"/>
    <col min="10999" max="10999" width="10.85546875" customWidth="1"/>
    <col min="11000" max="11000" width="5" customWidth="1"/>
    <col min="11001" max="11001" width="22.140625" customWidth="1"/>
    <col min="11002" max="11002" width="22" customWidth="1"/>
    <col min="11003" max="11003" width="29.140625" customWidth="1"/>
    <col min="11004" max="11004" width="7.85546875" customWidth="1"/>
    <col min="11005" max="11005" width="4.85546875" customWidth="1"/>
    <col min="11006" max="11008" width="9.85546875" customWidth="1"/>
    <col min="11009" max="11009" width="12.85546875" customWidth="1"/>
    <col min="11011" max="11011" width="13.5703125" customWidth="1"/>
    <col min="11255" max="11255" width="10.85546875" customWidth="1"/>
    <col min="11256" max="11256" width="5" customWidth="1"/>
    <col min="11257" max="11257" width="22.140625" customWidth="1"/>
    <col min="11258" max="11258" width="22" customWidth="1"/>
    <col min="11259" max="11259" width="29.140625" customWidth="1"/>
    <col min="11260" max="11260" width="7.85546875" customWidth="1"/>
    <col min="11261" max="11261" width="4.85546875" customWidth="1"/>
    <col min="11262" max="11264" width="9.85546875" customWidth="1"/>
    <col min="11265" max="11265" width="12.85546875" customWidth="1"/>
    <col min="11267" max="11267" width="13.5703125" customWidth="1"/>
    <col min="11511" max="11511" width="10.85546875" customWidth="1"/>
    <col min="11512" max="11512" width="5" customWidth="1"/>
    <col min="11513" max="11513" width="22.140625" customWidth="1"/>
    <col min="11514" max="11514" width="22" customWidth="1"/>
    <col min="11515" max="11515" width="29.140625" customWidth="1"/>
    <col min="11516" max="11516" width="7.85546875" customWidth="1"/>
    <col min="11517" max="11517" width="4.85546875" customWidth="1"/>
    <col min="11518" max="11520" width="9.85546875" customWidth="1"/>
    <col min="11521" max="11521" width="12.85546875" customWidth="1"/>
    <col min="11523" max="11523" width="13.5703125" customWidth="1"/>
    <col min="11767" max="11767" width="10.85546875" customWidth="1"/>
    <col min="11768" max="11768" width="5" customWidth="1"/>
    <col min="11769" max="11769" width="22.140625" customWidth="1"/>
    <col min="11770" max="11770" width="22" customWidth="1"/>
    <col min="11771" max="11771" width="29.140625" customWidth="1"/>
    <col min="11772" max="11772" width="7.85546875" customWidth="1"/>
    <col min="11773" max="11773" width="4.85546875" customWidth="1"/>
    <col min="11774" max="11776" width="9.85546875" customWidth="1"/>
    <col min="11777" max="11777" width="12.85546875" customWidth="1"/>
    <col min="11779" max="11779" width="13.5703125" customWidth="1"/>
    <col min="12023" max="12023" width="10.85546875" customWidth="1"/>
    <col min="12024" max="12024" width="5" customWidth="1"/>
    <col min="12025" max="12025" width="22.140625" customWidth="1"/>
    <col min="12026" max="12026" width="22" customWidth="1"/>
    <col min="12027" max="12027" width="29.140625" customWidth="1"/>
    <col min="12028" max="12028" width="7.85546875" customWidth="1"/>
    <col min="12029" max="12029" width="4.85546875" customWidth="1"/>
    <col min="12030" max="12032" width="9.85546875" customWidth="1"/>
    <col min="12033" max="12033" width="12.85546875" customWidth="1"/>
    <col min="12035" max="12035" width="13.5703125" customWidth="1"/>
    <col min="12279" max="12279" width="10.85546875" customWidth="1"/>
    <col min="12280" max="12280" width="5" customWidth="1"/>
    <col min="12281" max="12281" width="22.140625" customWidth="1"/>
    <col min="12282" max="12282" width="22" customWidth="1"/>
    <col min="12283" max="12283" width="29.140625" customWidth="1"/>
    <col min="12284" max="12284" width="7.85546875" customWidth="1"/>
    <col min="12285" max="12285" width="4.85546875" customWidth="1"/>
    <col min="12286" max="12288" width="9.85546875" customWidth="1"/>
    <col min="12289" max="12289" width="12.85546875" customWidth="1"/>
    <col min="12291" max="12291" width="13.5703125" customWidth="1"/>
    <col min="12535" max="12535" width="10.85546875" customWidth="1"/>
    <col min="12536" max="12536" width="5" customWidth="1"/>
    <col min="12537" max="12537" width="22.140625" customWidth="1"/>
    <col min="12538" max="12538" width="22" customWidth="1"/>
    <col min="12539" max="12539" width="29.140625" customWidth="1"/>
    <col min="12540" max="12540" width="7.85546875" customWidth="1"/>
    <col min="12541" max="12541" width="4.85546875" customWidth="1"/>
    <col min="12542" max="12544" width="9.85546875" customWidth="1"/>
    <col min="12545" max="12545" width="12.85546875" customWidth="1"/>
    <col min="12547" max="12547" width="13.5703125" customWidth="1"/>
    <col min="12791" max="12791" width="10.85546875" customWidth="1"/>
    <col min="12792" max="12792" width="5" customWidth="1"/>
    <col min="12793" max="12793" width="22.140625" customWidth="1"/>
    <col min="12794" max="12794" width="22" customWidth="1"/>
    <col min="12795" max="12795" width="29.140625" customWidth="1"/>
    <col min="12796" max="12796" width="7.85546875" customWidth="1"/>
    <col min="12797" max="12797" width="4.85546875" customWidth="1"/>
    <col min="12798" max="12800" width="9.85546875" customWidth="1"/>
    <col min="12801" max="12801" width="12.85546875" customWidth="1"/>
    <col min="12803" max="12803" width="13.5703125" customWidth="1"/>
    <col min="13047" max="13047" width="10.85546875" customWidth="1"/>
    <col min="13048" max="13048" width="5" customWidth="1"/>
    <col min="13049" max="13049" width="22.140625" customWidth="1"/>
    <col min="13050" max="13050" width="22" customWidth="1"/>
    <col min="13051" max="13051" width="29.140625" customWidth="1"/>
    <col min="13052" max="13052" width="7.85546875" customWidth="1"/>
    <col min="13053" max="13053" width="4.85546875" customWidth="1"/>
    <col min="13054" max="13056" width="9.85546875" customWidth="1"/>
    <col min="13057" max="13057" width="12.85546875" customWidth="1"/>
    <col min="13059" max="13059" width="13.5703125" customWidth="1"/>
    <col min="13303" max="13303" width="10.85546875" customWidth="1"/>
    <col min="13304" max="13304" width="5" customWidth="1"/>
    <col min="13305" max="13305" width="22.140625" customWidth="1"/>
    <col min="13306" max="13306" width="22" customWidth="1"/>
    <col min="13307" max="13307" width="29.140625" customWidth="1"/>
    <col min="13308" max="13308" width="7.85546875" customWidth="1"/>
    <col min="13309" max="13309" width="4.85546875" customWidth="1"/>
    <col min="13310" max="13312" width="9.85546875" customWidth="1"/>
    <col min="13313" max="13313" width="12.85546875" customWidth="1"/>
    <col min="13315" max="13315" width="13.5703125" customWidth="1"/>
    <col min="13559" max="13559" width="10.85546875" customWidth="1"/>
    <col min="13560" max="13560" width="5" customWidth="1"/>
    <col min="13561" max="13561" width="22.140625" customWidth="1"/>
    <col min="13562" max="13562" width="22" customWidth="1"/>
    <col min="13563" max="13563" width="29.140625" customWidth="1"/>
    <col min="13564" max="13564" width="7.85546875" customWidth="1"/>
    <col min="13565" max="13565" width="4.85546875" customWidth="1"/>
    <col min="13566" max="13568" width="9.85546875" customWidth="1"/>
    <col min="13569" max="13569" width="12.85546875" customWidth="1"/>
    <col min="13571" max="13571" width="13.5703125" customWidth="1"/>
    <col min="13815" max="13815" width="10.85546875" customWidth="1"/>
    <col min="13816" max="13816" width="5" customWidth="1"/>
    <col min="13817" max="13817" width="22.140625" customWidth="1"/>
    <col min="13818" max="13818" width="22" customWidth="1"/>
    <col min="13819" max="13819" width="29.140625" customWidth="1"/>
    <col min="13820" max="13820" width="7.85546875" customWidth="1"/>
    <col min="13821" max="13821" width="4.85546875" customWidth="1"/>
    <col min="13822" max="13824" width="9.85546875" customWidth="1"/>
    <col min="13825" max="13825" width="12.85546875" customWidth="1"/>
    <col min="13827" max="13827" width="13.5703125" customWidth="1"/>
    <col min="14071" max="14071" width="10.85546875" customWidth="1"/>
    <col min="14072" max="14072" width="5" customWidth="1"/>
    <col min="14073" max="14073" width="22.140625" customWidth="1"/>
    <col min="14074" max="14074" width="22" customWidth="1"/>
    <col min="14075" max="14075" width="29.140625" customWidth="1"/>
    <col min="14076" max="14076" width="7.85546875" customWidth="1"/>
    <col min="14077" max="14077" width="4.85546875" customWidth="1"/>
    <col min="14078" max="14080" width="9.85546875" customWidth="1"/>
    <col min="14081" max="14081" width="12.85546875" customWidth="1"/>
    <col min="14083" max="14083" width="13.5703125" customWidth="1"/>
    <col min="14327" max="14327" width="10.85546875" customWidth="1"/>
    <col min="14328" max="14328" width="5" customWidth="1"/>
    <col min="14329" max="14329" width="22.140625" customWidth="1"/>
    <col min="14330" max="14330" width="22" customWidth="1"/>
    <col min="14331" max="14331" width="29.140625" customWidth="1"/>
    <col min="14332" max="14332" width="7.85546875" customWidth="1"/>
    <col min="14333" max="14333" width="4.85546875" customWidth="1"/>
    <col min="14334" max="14336" width="9.85546875" customWidth="1"/>
    <col min="14337" max="14337" width="12.85546875" customWidth="1"/>
    <col min="14339" max="14339" width="13.5703125" customWidth="1"/>
    <col min="14583" max="14583" width="10.85546875" customWidth="1"/>
    <col min="14584" max="14584" width="5" customWidth="1"/>
    <col min="14585" max="14585" width="22.140625" customWidth="1"/>
    <col min="14586" max="14586" width="22" customWidth="1"/>
    <col min="14587" max="14587" width="29.140625" customWidth="1"/>
    <col min="14588" max="14588" width="7.85546875" customWidth="1"/>
    <col min="14589" max="14589" width="4.85546875" customWidth="1"/>
    <col min="14590" max="14592" width="9.85546875" customWidth="1"/>
    <col min="14593" max="14593" width="12.85546875" customWidth="1"/>
    <col min="14595" max="14595" width="13.5703125" customWidth="1"/>
    <col min="14839" max="14839" width="10.85546875" customWidth="1"/>
    <col min="14840" max="14840" width="5" customWidth="1"/>
    <col min="14841" max="14841" width="22.140625" customWidth="1"/>
    <col min="14842" max="14842" width="22" customWidth="1"/>
    <col min="14843" max="14843" width="29.140625" customWidth="1"/>
    <col min="14844" max="14844" width="7.85546875" customWidth="1"/>
    <col min="14845" max="14845" width="4.85546875" customWidth="1"/>
    <col min="14846" max="14848" width="9.85546875" customWidth="1"/>
    <col min="14849" max="14849" width="12.85546875" customWidth="1"/>
    <col min="14851" max="14851" width="13.5703125" customWidth="1"/>
    <col min="15095" max="15095" width="10.85546875" customWidth="1"/>
    <col min="15096" max="15096" width="5" customWidth="1"/>
    <col min="15097" max="15097" width="22.140625" customWidth="1"/>
    <col min="15098" max="15098" width="22" customWidth="1"/>
    <col min="15099" max="15099" width="29.140625" customWidth="1"/>
    <col min="15100" max="15100" width="7.85546875" customWidth="1"/>
    <col min="15101" max="15101" width="4.85546875" customWidth="1"/>
    <col min="15102" max="15104" width="9.85546875" customWidth="1"/>
    <col min="15105" max="15105" width="12.85546875" customWidth="1"/>
    <col min="15107" max="15107" width="13.5703125" customWidth="1"/>
    <col min="15351" max="15351" width="10.85546875" customWidth="1"/>
    <col min="15352" max="15352" width="5" customWidth="1"/>
    <col min="15353" max="15353" width="22.140625" customWidth="1"/>
    <col min="15354" max="15354" width="22" customWidth="1"/>
    <col min="15355" max="15355" width="29.140625" customWidth="1"/>
    <col min="15356" max="15356" width="7.85546875" customWidth="1"/>
    <col min="15357" max="15357" width="4.85546875" customWidth="1"/>
    <col min="15358" max="15360" width="9.85546875" customWidth="1"/>
    <col min="15361" max="15361" width="12.85546875" customWidth="1"/>
    <col min="15363" max="15363" width="13.5703125" customWidth="1"/>
    <col min="15607" max="15607" width="10.85546875" customWidth="1"/>
    <col min="15608" max="15608" width="5" customWidth="1"/>
    <col min="15609" max="15609" width="22.140625" customWidth="1"/>
    <col min="15610" max="15610" width="22" customWidth="1"/>
    <col min="15611" max="15611" width="29.140625" customWidth="1"/>
    <col min="15612" max="15612" width="7.85546875" customWidth="1"/>
    <col min="15613" max="15613" width="4.85546875" customWidth="1"/>
    <col min="15614" max="15616" width="9.85546875" customWidth="1"/>
    <col min="15617" max="15617" width="12.85546875" customWidth="1"/>
    <col min="15619" max="15619" width="13.5703125" customWidth="1"/>
    <col min="15863" max="15863" width="10.85546875" customWidth="1"/>
    <col min="15864" max="15864" width="5" customWidth="1"/>
    <col min="15865" max="15865" width="22.140625" customWidth="1"/>
    <col min="15866" max="15866" width="22" customWidth="1"/>
    <col min="15867" max="15867" width="29.140625" customWidth="1"/>
    <col min="15868" max="15868" width="7.85546875" customWidth="1"/>
    <col min="15869" max="15869" width="4.85546875" customWidth="1"/>
    <col min="15870" max="15872" width="9.85546875" customWidth="1"/>
    <col min="15873" max="15873" width="12.85546875" customWidth="1"/>
    <col min="15875" max="15875" width="13.5703125" customWidth="1"/>
    <col min="16119" max="16119" width="10.85546875" customWidth="1"/>
    <col min="16120" max="16120" width="5" customWidth="1"/>
    <col min="16121" max="16121" width="22.140625" customWidth="1"/>
    <col min="16122" max="16122" width="22" customWidth="1"/>
    <col min="16123" max="16123" width="29.140625" customWidth="1"/>
    <col min="16124" max="16124" width="7.85546875" customWidth="1"/>
    <col min="16125" max="16125" width="4.85546875" customWidth="1"/>
    <col min="16126" max="16128" width="9.85546875" customWidth="1"/>
    <col min="16129" max="16129" width="12.85546875" customWidth="1"/>
    <col min="16131" max="16131" width="13.5703125" customWidth="1"/>
  </cols>
  <sheetData>
    <row r="1" spans="1:10" ht="50.25" customHeight="1">
      <c r="A1" s="3"/>
      <c r="B1" s="170" t="s">
        <v>120</v>
      </c>
      <c r="C1" s="170"/>
      <c r="D1" s="170"/>
      <c r="E1" s="170"/>
      <c r="F1" s="170"/>
      <c r="G1" s="170"/>
      <c r="H1" s="170"/>
      <c r="I1" s="170"/>
      <c r="J1" s="170"/>
    </row>
    <row r="2" spans="1:10" ht="15" customHeight="1">
      <c r="A2" s="4"/>
      <c r="B2" s="4"/>
      <c r="C2" s="36"/>
      <c r="D2" s="36"/>
      <c r="E2" s="36"/>
      <c r="F2" s="37"/>
      <c r="G2" s="37"/>
      <c r="H2" s="125"/>
      <c r="I2" s="37"/>
      <c r="J2" s="37"/>
    </row>
    <row r="3" spans="1:10" ht="45" customHeight="1">
      <c r="A3" s="4"/>
      <c r="B3" s="110" t="s">
        <v>51</v>
      </c>
      <c r="C3" s="110" t="s">
        <v>52</v>
      </c>
      <c r="D3" s="110" t="s">
        <v>53</v>
      </c>
      <c r="E3" s="110" t="s">
        <v>54</v>
      </c>
      <c r="F3" s="111" t="s">
        <v>55</v>
      </c>
      <c r="G3" s="110" t="s">
        <v>56</v>
      </c>
      <c r="H3" s="126" t="s">
        <v>57</v>
      </c>
      <c r="I3" s="111" t="s">
        <v>58</v>
      </c>
      <c r="J3" s="111" t="s">
        <v>59</v>
      </c>
    </row>
    <row r="4" spans="1:10" ht="45" customHeight="1">
      <c r="A4" s="5"/>
      <c r="B4" s="110" t="s">
        <v>14</v>
      </c>
      <c r="C4" s="110" t="s">
        <v>61</v>
      </c>
      <c r="D4" s="110" t="s">
        <v>62</v>
      </c>
      <c r="E4" s="113" t="s">
        <v>63</v>
      </c>
      <c r="F4" s="111" t="s">
        <v>64</v>
      </c>
      <c r="G4" s="110" t="s">
        <v>65</v>
      </c>
      <c r="H4" s="127" t="s">
        <v>66</v>
      </c>
      <c r="I4" s="110" t="s">
        <v>67</v>
      </c>
      <c r="J4" s="110" t="s">
        <v>68</v>
      </c>
    </row>
    <row r="5" spans="1:10" ht="36" customHeight="1">
      <c r="A5" s="5"/>
      <c r="B5" s="110"/>
      <c r="C5" s="110"/>
      <c r="D5" s="110"/>
      <c r="E5" s="113"/>
      <c r="F5" s="111" t="s">
        <v>70</v>
      </c>
      <c r="G5" s="110" t="s">
        <v>71</v>
      </c>
      <c r="H5" s="127" t="s">
        <v>72</v>
      </c>
      <c r="I5" s="110"/>
      <c r="J5" s="111" t="s">
        <v>72</v>
      </c>
    </row>
    <row r="6" spans="1:10" s="131" customFormat="1" ht="45" customHeight="1">
      <c r="A6" s="16"/>
      <c r="B6" s="114">
        <v>1</v>
      </c>
      <c r="C6" s="115" t="s">
        <v>93</v>
      </c>
      <c r="D6" s="115" t="s">
        <v>94</v>
      </c>
      <c r="E6" s="114" t="s">
        <v>95</v>
      </c>
      <c r="F6" s="115">
        <v>1.67808E-3</v>
      </c>
      <c r="G6" s="114">
        <v>3220</v>
      </c>
      <c r="H6" s="147">
        <f>G6*F6</f>
        <v>5.4034176</v>
      </c>
      <c r="I6" s="114">
        <v>8100</v>
      </c>
      <c r="J6" s="15">
        <f>I6*H6</f>
        <v>43767.682560000001</v>
      </c>
    </row>
    <row r="7" spans="1:10" s="131" customFormat="1" ht="45" customHeight="1">
      <c r="A7" s="16"/>
      <c r="B7" s="114">
        <v>2</v>
      </c>
      <c r="C7" s="115" t="s">
        <v>96</v>
      </c>
      <c r="D7" s="115" t="s">
        <v>97</v>
      </c>
      <c r="E7" s="114" t="s">
        <v>95</v>
      </c>
      <c r="F7" s="115">
        <v>2.53184E-3</v>
      </c>
      <c r="G7" s="114">
        <v>3220</v>
      </c>
      <c r="H7" s="147">
        <f t="shared" ref="H7:H16" si="0">G7*F7</f>
        <v>8.1525248000000001</v>
      </c>
      <c r="I7" s="114">
        <v>1050</v>
      </c>
      <c r="J7" s="15">
        <f t="shared" ref="J7:J16" si="1">I7*H7</f>
        <v>8560.1510400000006</v>
      </c>
    </row>
    <row r="8" spans="1:10" s="131" customFormat="1" ht="45" customHeight="1">
      <c r="A8" s="16"/>
      <c r="B8" s="114">
        <v>3</v>
      </c>
      <c r="C8" s="115" t="s">
        <v>98</v>
      </c>
      <c r="D8" s="115" t="s">
        <v>99</v>
      </c>
      <c r="E8" s="114" t="s">
        <v>95</v>
      </c>
      <c r="F8" s="115">
        <v>1.67808E-3</v>
      </c>
      <c r="G8" s="114">
        <v>3220</v>
      </c>
      <c r="H8" s="147">
        <f t="shared" si="0"/>
        <v>5.4034176</v>
      </c>
      <c r="I8" s="114">
        <v>13650</v>
      </c>
      <c r="J8" s="15">
        <f t="shared" si="1"/>
        <v>73756.650240000003</v>
      </c>
    </row>
    <row r="9" spans="1:10" s="131" customFormat="1" ht="45" customHeight="1">
      <c r="A9" s="16"/>
      <c r="B9" s="114">
        <v>4</v>
      </c>
      <c r="C9" s="115" t="s">
        <v>100</v>
      </c>
      <c r="D9" s="115" t="s">
        <v>101</v>
      </c>
      <c r="E9" s="114" t="s">
        <v>95</v>
      </c>
      <c r="F9" s="115">
        <v>2.53184E-3</v>
      </c>
      <c r="G9" s="114">
        <v>3220</v>
      </c>
      <c r="H9" s="147">
        <f t="shared" si="0"/>
        <v>8.1525248000000001</v>
      </c>
      <c r="I9" s="114">
        <v>1700</v>
      </c>
      <c r="J9" s="15">
        <f t="shared" si="1"/>
        <v>13859.292160000001</v>
      </c>
    </row>
    <row r="10" spans="1:10" s="131" customFormat="1" ht="45" customHeight="1">
      <c r="A10" s="16"/>
      <c r="B10" s="114">
        <v>5</v>
      </c>
      <c r="C10" s="115" t="s">
        <v>102</v>
      </c>
      <c r="D10" s="115" t="s">
        <v>103</v>
      </c>
      <c r="E10" s="114" t="s">
        <v>104</v>
      </c>
      <c r="F10" s="115">
        <v>1.67808E-3</v>
      </c>
      <c r="G10" s="114">
        <v>3020</v>
      </c>
      <c r="H10" s="147">
        <f t="shared" si="0"/>
        <v>5.0678016000000001</v>
      </c>
      <c r="I10" s="114">
        <v>17950</v>
      </c>
      <c r="J10" s="15">
        <f t="shared" si="1"/>
        <v>90967.038719999997</v>
      </c>
    </row>
    <row r="11" spans="1:10" s="131" customFormat="1" ht="45" customHeight="1">
      <c r="A11" s="16"/>
      <c r="B11" s="114">
        <v>6</v>
      </c>
      <c r="C11" s="115" t="s">
        <v>105</v>
      </c>
      <c r="D11" s="115" t="s">
        <v>106</v>
      </c>
      <c r="E11" s="114" t="s">
        <v>104</v>
      </c>
      <c r="F11" s="115">
        <v>2.53184E-3</v>
      </c>
      <c r="G11" s="114">
        <v>3020</v>
      </c>
      <c r="H11" s="147">
        <f t="shared" si="0"/>
        <v>7.6461568</v>
      </c>
      <c r="I11" s="114">
        <v>2280</v>
      </c>
      <c r="J11" s="15">
        <f t="shared" si="1"/>
        <v>17433.237504000001</v>
      </c>
    </row>
    <row r="12" spans="1:10" s="131" customFormat="1" ht="45" customHeight="1">
      <c r="A12" s="16"/>
      <c r="B12" s="114">
        <v>7</v>
      </c>
      <c r="C12" s="115" t="s">
        <v>107</v>
      </c>
      <c r="D12" s="115" t="s">
        <v>108</v>
      </c>
      <c r="E12" s="114" t="s">
        <v>104</v>
      </c>
      <c r="F12" s="115">
        <v>2.9250000000000001E-3</v>
      </c>
      <c r="G12" s="114">
        <v>3020</v>
      </c>
      <c r="H12" s="147">
        <f t="shared" si="0"/>
        <v>8.8335000000000008</v>
      </c>
      <c r="I12" s="114">
        <v>22</v>
      </c>
      <c r="J12" s="15">
        <f t="shared" si="1"/>
        <v>194.33700000000002</v>
      </c>
    </row>
    <row r="13" spans="1:10" s="131" customFormat="1" ht="32.1" customHeight="1">
      <c r="A13" s="16"/>
      <c r="B13" s="114">
        <v>8</v>
      </c>
      <c r="C13" s="115" t="s">
        <v>109</v>
      </c>
      <c r="D13" s="115" t="s">
        <v>110</v>
      </c>
      <c r="E13" s="114" t="s">
        <v>104</v>
      </c>
      <c r="F13" s="115">
        <v>2.9250000000000001E-3</v>
      </c>
      <c r="G13" s="114">
        <v>3020</v>
      </c>
      <c r="H13" s="147">
        <f t="shared" si="0"/>
        <v>8.8335000000000008</v>
      </c>
      <c r="I13" s="114">
        <v>20</v>
      </c>
      <c r="J13" s="15">
        <f t="shared" si="1"/>
        <v>176.67000000000002</v>
      </c>
    </row>
    <row r="14" spans="1:10" s="131" customFormat="1" ht="32.1" customHeight="1">
      <c r="A14" s="16"/>
      <c r="B14" s="114">
        <v>9</v>
      </c>
      <c r="C14" s="115" t="s">
        <v>111</v>
      </c>
      <c r="D14" s="115" t="s">
        <v>112</v>
      </c>
      <c r="E14" s="114" t="s">
        <v>104</v>
      </c>
      <c r="F14" s="115">
        <v>4.3874999999999999E-3</v>
      </c>
      <c r="G14" s="114">
        <v>3020</v>
      </c>
      <c r="H14" s="147">
        <f t="shared" si="0"/>
        <v>13.250249999999999</v>
      </c>
      <c r="I14" s="114">
        <v>22</v>
      </c>
      <c r="J14" s="15">
        <f t="shared" si="1"/>
        <v>291.50549999999998</v>
      </c>
    </row>
    <row r="15" spans="1:10" s="131" customFormat="1" ht="32.1" customHeight="1">
      <c r="A15" s="16"/>
      <c r="B15" s="114">
        <v>10</v>
      </c>
      <c r="C15" s="115" t="s">
        <v>113</v>
      </c>
      <c r="D15" s="115" t="s">
        <v>114</v>
      </c>
      <c r="E15" s="114" t="s">
        <v>104</v>
      </c>
      <c r="F15" s="115">
        <v>4.3874999999999999E-3</v>
      </c>
      <c r="G15" s="114">
        <v>3020</v>
      </c>
      <c r="H15" s="147">
        <f t="shared" si="0"/>
        <v>13.250249999999999</v>
      </c>
      <c r="I15" s="114">
        <v>20</v>
      </c>
      <c r="J15" s="15">
        <f t="shared" si="1"/>
        <v>265.005</v>
      </c>
    </row>
    <row r="16" spans="1:10" s="131" customFormat="1" ht="32.1" customHeight="1">
      <c r="A16" s="16"/>
      <c r="B16" s="114">
        <v>11</v>
      </c>
      <c r="C16" s="115" t="s">
        <v>115</v>
      </c>
      <c r="D16" s="115" t="s">
        <v>116</v>
      </c>
      <c r="E16" s="114" t="s">
        <v>104</v>
      </c>
      <c r="F16" s="115"/>
      <c r="G16" s="114">
        <v>3020</v>
      </c>
      <c r="H16" s="147">
        <f t="shared" si="0"/>
        <v>0</v>
      </c>
      <c r="I16" s="114">
        <v>20</v>
      </c>
      <c r="J16" s="15">
        <f t="shared" si="1"/>
        <v>0</v>
      </c>
    </row>
    <row r="17" spans="1:10" s="131" customFormat="1" ht="45" customHeight="1">
      <c r="A17" s="16"/>
      <c r="B17" s="114">
        <v>12</v>
      </c>
      <c r="C17" s="115" t="s">
        <v>117</v>
      </c>
      <c r="D17" s="115" t="s">
        <v>118</v>
      </c>
      <c r="E17" s="114" t="s">
        <v>119</v>
      </c>
      <c r="F17" s="115"/>
      <c r="G17" s="114">
        <v>2100</v>
      </c>
      <c r="H17" s="15"/>
      <c r="I17" s="114"/>
      <c r="J17" s="15">
        <v>14000</v>
      </c>
    </row>
    <row r="18" spans="1:10" s="1" customFormat="1" ht="15.75">
      <c r="A18" s="24"/>
      <c r="B18" s="122"/>
      <c r="C18" s="123"/>
      <c r="D18" s="121" t="s">
        <v>22</v>
      </c>
      <c r="E18" s="114"/>
      <c r="F18" s="124"/>
      <c r="G18" s="122"/>
      <c r="H18" s="123"/>
      <c r="I18" s="122"/>
      <c r="J18" s="119">
        <f>SUM(J6:J17)</f>
        <v>263271.56972400006</v>
      </c>
    </row>
  </sheetData>
  <autoFilter ref="A5:K17"/>
  <mergeCells count="1">
    <mergeCell ref="B1:J1"/>
  </mergeCells>
  <pageMargins left="0.69930555555555596" right="0.69930555555555596" top="0.75" bottom="0.75" header="0.3" footer="0.3"/>
  <pageSetup paperSize="9" scale="66" fitToHeight="0" orientation="landscape" r:id="rId1"/>
  <headerFooter>
    <oddFooter>&amp;L&amp;"Times New Roman,обычный"&amp;12The Vendor / Изготовитель ______________________&amp;C&amp;"Times New Roman,обычный"&amp;12The Customer / Заказчик ______________________&amp;R&amp;"Times New Roman,обычный"&amp;12Page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N35"/>
  <sheetViews>
    <sheetView tabSelected="1" zoomScale="70" zoomScaleNormal="70" zoomScaleSheetLayoutView="70" zoomScalePageLayoutView="70" workbookViewId="0">
      <selection activeCell="J15" sqref="J15"/>
    </sheetView>
  </sheetViews>
  <sheetFormatPr defaultColWidth="9" defaultRowHeight="12.75"/>
  <cols>
    <col min="1" max="1" width="3.140625" customWidth="1"/>
    <col min="2" max="2" width="4.85546875" customWidth="1"/>
    <col min="3" max="4" width="22.85546875" customWidth="1"/>
    <col min="5" max="5" width="18.85546875" customWidth="1"/>
    <col min="6" max="7" width="9.85546875" customWidth="1"/>
    <col min="8" max="8" width="12.85546875" customWidth="1"/>
    <col min="9" max="9" width="10.85546875" customWidth="1"/>
    <col min="10" max="10" width="13.85546875" customWidth="1"/>
    <col min="11" max="12" width="13.85546875" style="13" hidden="1" customWidth="1"/>
    <col min="13" max="13" width="3.140625" customWidth="1"/>
    <col min="14" max="14" width="12.140625" style="2" customWidth="1"/>
    <col min="256" max="256" width="9.85546875" customWidth="1"/>
    <col min="257" max="257" width="5" customWidth="1"/>
    <col min="258" max="258" width="22.140625" customWidth="1"/>
    <col min="259" max="259" width="22" customWidth="1"/>
    <col min="260" max="260" width="29.140625" customWidth="1"/>
    <col min="261" max="261" width="7.85546875" customWidth="1"/>
    <col min="262" max="262" width="4.85546875" customWidth="1"/>
    <col min="263" max="265" width="9.85546875" customWidth="1"/>
    <col min="266" max="266" width="12.85546875" customWidth="1"/>
    <col min="268" max="268" width="13.5703125" customWidth="1"/>
    <col min="512" max="512" width="9.85546875" customWidth="1"/>
    <col min="513" max="513" width="5" customWidth="1"/>
    <col min="514" max="514" width="22.140625" customWidth="1"/>
    <col min="515" max="515" width="22" customWidth="1"/>
    <col min="516" max="516" width="29.140625" customWidth="1"/>
    <col min="517" max="517" width="7.85546875" customWidth="1"/>
    <col min="518" max="518" width="4.85546875" customWidth="1"/>
    <col min="519" max="521" width="9.85546875" customWidth="1"/>
    <col min="522" max="522" width="12.85546875" customWidth="1"/>
    <col min="524" max="524" width="13.5703125" customWidth="1"/>
    <col min="768" max="768" width="9.85546875" customWidth="1"/>
    <col min="769" max="769" width="5" customWidth="1"/>
    <col min="770" max="770" width="22.140625" customWidth="1"/>
    <col min="771" max="771" width="22" customWidth="1"/>
    <col min="772" max="772" width="29.140625" customWidth="1"/>
    <col min="773" max="773" width="7.85546875" customWidth="1"/>
    <col min="774" max="774" width="4.85546875" customWidth="1"/>
    <col min="775" max="777" width="9.85546875" customWidth="1"/>
    <col min="778" max="778" width="12.85546875" customWidth="1"/>
    <col min="780" max="780" width="13.5703125" customWidth="1"/>
    <col min="1024" max="1024" width="9.85546875" customWidth="1"/>
    <col min="1025" max="1025" width="5" customWidth="1"/>
    <col min="1026" max="1026" width="22.140625" customWidth="1"/>
    <col min="1027" max="1027" width="22" customWidth="1"/>
    <col min="1028" max="1028" width="29.140625" customWidth="1"/>
    <col min="1029" max="1029" width="7.85546875" customWidth="1"/>
    <col min="1030" max="1030" width="4.85546875" customWidth="1"/>
    <col min="1031" max="1033" width="9.85546875" customWidth="1"/>
    <col min="1034" max="1034" width="12.85546875" customWidth="1"/>
    <col min="1036" max="1036" width="13.5703125" customWidth="1"/>
    <col min="1280" max="1280" width="9.85546875" customWidth="1"/>
    <col min="1281" max="1281" width="5" customWidth="1"/>
    <col min="1282" max="1282" width="22.140625" customWidth="1"/>
    <col min="1283" max="1283" width="22" customWidth="1"/>
    <col min="1284" max="1284" width="29.140625" customWidth="1"/>
    <col min="1285" max="1285" width="7.85546875" customWidth="1"/>
    <col min="1286" max="1286" width="4.85546875" customWidth="1"/>
    <col min="1287" max="1289" width="9.85546875" customWidth="1"/>
    <col min="1290" max="1290" width="12.85546875" customWidth="1"/>
    <col min="1292" max="1292" width="13.5703125" customWidth="1"/>
    <col min="1536" max="1536" width="9.85546875" customWidth="1"/>
    <col min="1537" max="1537" width="5" customWidth="1"/>
    <col min="1538" max="1538" width="22.140625" customWidth="1"/>
    <col min="1539" max="1539" width="22" customWidth="1"/>
    <col min="1540" max="1540" width="29.140625" customWidth="1"/>
    <col min="1541" max="1541" width="7.85546875" customWidth="1"/>
    <col min="1542" max="1542" width="4.85546875" customWidth="1"/>
    <col min="1543" max="1545" width="9.85546875" customWidth="1"/>
    <col min="1546" max="1546" width="12.85546875" customWidth="1"/>
    <col min="1548" max="1548" width="13.5703125" customWidth="1"/>
    <col min="1792" max="1792" width="9.85546875" customWidth="1"/>
    <col min="1793" max="1793" width="5" customWidth="1"/>
    <col min="1794" max="1794" width="22.140625" customWidth="1"/>
    <col min="1795" max="1795" width="22" customWidth="1"/>
    <col min="1796" max="1796" width="29.140625" customWidth="1"/>
    <col min="1797" max="1797" width="7.85546875" customWidth="1"/>
    <col min="1798" max="1798" width="4.85546875" customWidth="1"/>
    <col min="1799" max="1801" width="9.85546875" customWidth="1"/>
    <col min="1802" max="1802" width="12.85546875" customWidth="1"/>
    <col min="1804" max="1804" width="13.5703125" customWidth="1"/>
    <col min="2048" max="2048" width="9.85546875" customWidth="1"/>
    <col min="2049" max="2049" width="5" customWidth="1"/>
    <col min="2050" max="2050" width="22.140625" customWidth="1"/>
    <col min="2051" max="2051" width="22" customWidth="1"/>
    <col min="2052" max="2052" width="29.140625" customWidth="1"/>
    <col min="2053" max="2053" width="7.85546875" customWidth="1"/>
    <col min="2054" max="2054" width="4.85546875" customWidth="1"/>
    <col min="2055" max="2057" width="9.85546875" customWidth="1"/>
    <col min="2058" max="2058" width="12.85546875" customWidth="1"/>
    <col min="2060" max="2060" width="13.5703125" customWidth="1"/>
    <col min="2304" max="2304" width="9.85546875" customWidth="1"/>
    <col min="2305" max="2305" width="5" customWidth="1"/>
    <col min="2306" max="2306" width="22.140625" customWidth="1"/>
    <col min="2307" max="2307" width="22" customWidth="1"/>
    <col min="2308" max="2308" width="29.140625" customWidth="1"/>
    <col min="2309" max="2309" width="7.85546875" customWidth="1"/>
    <col min="2310" max="2310" width="4.85546875" customWidth="1"/>
    <col min="2311" max="2313" width="9.85546875" customWidth="1"/>
    <col min="2314" max="2314" width="12.85546875" customWidth="1"/>
    <col min="2316" max="2316" width="13.5703125" customWidth="1"/>
    <col min="2560" max="2560" width="9.85546875" customWidth="1"/>
    <col min="2561" max="2561" width="5" customWidth="1"/>
    <col min="2562" max="2562" width="22.140625" customWidth="1"/>
    <col min="2563" max="2563" width="22" customWidth="1"/>
    <col min="2564" max="2564" width="29.140625" customWidth="1"/>
    <col min="2565" max="2565" width="7.85546875" customWidth="1"/>
    <col min="2566" max="2566" width="4.85546875" customWidth="1"/>
    <col min="2567" max="2569" width="9.85546875" customWidth="1"/>
    <col min="2570" max="2570" width="12.85546875" customWidth="1"/>
    <col min="2572" max="2572" width="13.5703125" customWidth="1"/>
    <col min="2816" max="2816" width="9.85546875" customWidth="1"/>
    <col min="2817" max="2817" width="5" customWidth="1"/>
    <col min="2818" max="2818" width="22.140625" customWidth="1"/>
    <col min="2819" max="2819" width="22" customWidth="1"/>
    <col min="2820" max="2820" width="29.140625" customWidth="1"/>
    <col min="2821" max="2821" width="7.85546875" customWidth="1"/>
    <col min="2822" max="2822" width="4.85546875" customWidth="1"/>
    <col min="2823" max="2825" width="9.85546875" customWidth="1"/>
    <col min="2826" max="2826" width="12.85546875" customWidth="1"/>
    <col min="2828" max="2828" width="13.5703125" customWidth="1"/>
    <col min="3072" max="3072" width="9.85546875" customWidth="1"/>
    <col min="3073" max="3073" width="5" customWidth="1"/>
    <col min="3074" max="3074" width="22.140625" customWidth="1"/>
    <col min="3075" max="3075" width="22" customWidth="1"/>
    <col min="3076" max="3076" width="29.140625" customWidth="1"/>
    <col min="3077" max="3077" width="7.85546875" customWidth="1"/>
    <col min="3078" max="3078" width="4.85546875" customWidth="1"/>
    <col min="3079" max="3081" width="9.85546875" customWidth="1"/>
    <col min="3082" max="3082" width="12.85546875" customWidth="1"/>
    <col min="3084" max="3084" width="13.5703125" customWidth="1"/>
    <col min="3328" max="3328" width="9.85546875" customWidth="1"/>
    <col min="3329" max="3329" width="5" customWidth="1"/>
    <col min="3330" max="3330" width="22.140625" customWidth="1"/>
    <col min="3331" max="3331" width="22" customWidth="1"/>
    <col min="3332" max="3332" width="29.140625" customWidth="1"/>
    <col min="3333" max="3333" width="7.85546875" customWidth="1"/>
    <col min="3334" max="3334" width="4.85546875" customWidth="1"/>
    <col min="3335" max="3337" width="9.85546875" customWidth="1"/>
    <col min="3338" max="3338" width="12.85546875" customWidth="1"/>
    <col min="3340" max="3340" width="13.5703125" customWidth="1"/>
    <col min="3584" max="3584" width="9.85546875" customWidth="1"/>
    <col min="3585" max="3585" width="5" customWidth="1"/>
    <col min="3586" max="3586" width="22.140625" customWidth="1"/>
    <col min="3587" max="3587" width="22" customWidth="1"/>
    <col min="3588" max="3588" width="29.140625" customWidth="1"/>
    <col min="3589" max="3589" width="7.85546875" customWidth="1"/>
    <col min="3590" max="3590" width="4.85546875" customWidth="1"/>
    <col min="3591" max="3593" width="9.85546875" customWidth="1"/>
    <col min="3594" max="3594" width="12.85546875" customWidth="1"/>
    <col min="3596" max="3596" width="13.5703125" customWidth="1"/>
    <col min="3840" max="3840" width="9.85546875" customWidth="1"/>
    <col min="3841" max="3841" width="5" customWidth="1"/>
    <col min="3842" max="3842" width="22.140625" customWidth="1"/>
    <col min="3843" max="3843" width="22" customWidth="1"/>
    <col min="3844" max="3844" width="29.140625" customWidth="1"/>
    <col min="3845" max="3845" width="7.85546875" customWidth="1"/>
    <col min="3846" max="3846" width="4.85546875" customWidth="1"/>
    <col min="3847" max="3849" width="9.85546875" customWidth="1"/>
    <col min="3850" max="3850" width="12.85546875" customWidth="1"/>
    <col min="3852" max="3852" width="13.5703125" customWidth="1"/>
    <col min="4096" max="4096" width="9.85546875" customWidth="1"/>
    <col min="4097" max="4097" width="5" customWidth="1"/>
    <col min="4098" max="4098" width="22.140625" customWidth="1"/>
    <col min="4099" max="4099" width="22" customWidth="1"/>
    <col min="4100" max="4100" width="29.140625" customWidth="1"/>
    <col min="4101" max="4101" width="7.85546875" customWidth="1"/>
    <col min="4102" max="4102" width="4.85546875" customWidth="1"/>
    <col min="4103" max="4105" width="9.85546875" customWidth="1"/>
    <col min="4106" max="4106" width="12.85546875" customWidth="1"/>
    <col min="4108" max="4108" width="13.5703125" customWidth="1"/>
    <col min="4352" max="4352" width="9.85546875" customWidth="1"/>
    <col min="4353" max="4353" width="5" customWidth="1"/>
    <col min="4354" max="4354" width="22.140625" customWidth="1"/>
    <col min="4355" max="4355" width="22" customWidth="1"/>
    <col min="4356" max="4356" width="29.140625" customWidth="1"/>
    <col min="4357" max="4357" width="7.85546875" customWidth="1"/>
    <col min="4358" max="4358" width="4.85546875" customWidth="1"/>
    <col min="4359" max="4361" width="9.85546875" customWidth="1"/>
    <col min="4362" max="4362" width="12.85546875" customWidth="1"/>
    <col min="4364" max="4364" width="13.5703125" customWidth="1"/>
    <col min="4608" max="4608" width="9.85546875" customWidth="1"/>
    <col min="4609" max="4609" width="5" customWidth="1"/>
    <col min="4610" max="4610" width="22.140625" customWidth="1"/>
    <col min="4611" max="4611" width="22" customWidth="1"/>
    <col min="4612" max="4612" width="29.140625" customWidth="1"/>
    <col min="4613" max="4613" width="7.85546875" customWidth="1"/>
    <col min="4614" max="4614" width="4.85546875" customWidth="1"/>
    <col min="4615" max="4617" width="9.85546875" customWidth="1"/>
    <col min="4618" max="4618" width="12.85546875" customWidth="1"/>
    <col min="4620" max="4620" width="13.5703125" customWidth="1"/>
    <col min="4864" max="4864" width="9.85546875" customWidth="1"/>
    <col min="4865" max="4865" width="5" customWidth="1"/>
    <col min="4866" max="4866" width="22.140625" customWidth="1"/>
    <col min="4867" max="4867" width="22" customWidth="1"/>
    <col min="4868" max="4868" width="29.140625" customWidth="1"/>
    <col min="4869" max="4869" width="7.85546875" customWidth="1"/>
    <col min="4870" max="4870" width="4.85546875" customWidth="1"/>
    <col min="4871" max="4873" width="9.85546875" customWidth="1"/>
    <col min="4874" max="4874" width="12.85546875" customWidth="1"/>
    <col min="4876" max="4876" width="13.5703125" customWidth="1"/>
    <col min="5120" max="5120" width="9.85546875" customWidth="1"/>
    <col min="5121" max="5121" width="5" customWidth="1"/>
    <col min="5122" max="5122" width="22.140625" customWidth="1"/>
    <col min="5123" max="5123" width="22" customWidth="1"/>
    <col min="5124" max="5124" width="29.140625" customWidth="1"/>
    <col min="5125" max="5125" width="7.85546875" customWidth="1"/>
    <col min="5126" max="5126" width="4.85546875" customWidth="1"/>
    <col min="5127" max="5129" width="9.85546875" customWidth="1"/>
    <col min="5130" max="5130" width="12.85546875" customWidth="1"/>
    <col min="5132" max="5132" width="13.5703125" customWidth="1"/>
    <col min="5376" max="5376" width="9.85546875" customWidth="1"/>
    <col min="5377" max="5377" width="5" customWidth="1"/>
    <col min="5378" max="5378" width="22.140625" customWidth="1"/>
    <col min="5379" max="5379" width="22" customWidth="1"/>
    <col min="5380" max="5380" width="29.140625" customWidth="1"/>
    <col min="5381" max="5381" width="7.85546875" customWidth="1"/>
    <col min="5382" max="5382" width="4.85546875" customWidth="1"/>
    <col min="5383" max="5385" width="9.85546875" customWidth="1"/>
    <col min="5386" max="5386" width="12.85546875" customWidth="1"/>
    <col min="5388" max="5388" width="13.5703125" customWidth="1"/>
    <col min="5632" max="5632" width="9.85546875" customWidth="1"/>
    <col min="5633" max="5633" width="5" customWidth="1"/>
    <col min="5634" max="5634" width="22.140625" customWidth="1"/>
    <col min="5635" max="5635" width="22" customWidth="1"/>
    <col min="5636" max="5636" width="29.140625" customWidth="1"/>
    <col min="5637" max="5637" width="7.85546875" customWidth="1"/>
    <col min="5638" max="5638" width="4.85546875" customWidth="1"/>
    <col min="5639" max="5641" width="9.85546875" customWidth="1"/>
    <col min="5642" max="5642" width="12.85546875" customWidth="1"/>
    <col min="5644" max="5644" width="13.5703125" customWidth="1"/>
    <col min="5888" max="5888" width="9.85546875" customWidth="1"/>
    <col min="5889" max="5889" width="5" customWidth="1"/>
    <col min="5890" max="5890" width="22.140625" customWidth="1"/>
    <col min="5891" max="5891" width="22" customWidth="1"/>
    <col min="5892" max="5892" width="29.140625" customWidth="1"/>
    <col min="5893" max="5893" width="7.85546875" customWidth="1"/>
    <col min="5894" max="5894" width="4.85546875" customWidth="1"/>
    <col min="5895" max="5897" width="9.85546875" customWidth="1"/>
    <col min="5898" max="5898" width="12.85546875" customWidth="1"/>
    <col min="5900" max="5900" width="13.5703125" customWidth="1"/>
    <col min="6144" max="6144" width="9.85546875" customWidth="1"/>
    <col min="6145" max="6145" width="5" customWidth="1"/>
    <col min="6146" max="6146" width="22.140625" customWidth="1"/>
    <col min="6147" max="6147" width="22" customWidth="1"/>
    <col min="6148" max="6148" width="29.140625" customWidth="1"/>
    <col min="6149" max="6149" width="7.85546875" customWidth="1"/>
    <col min="6150" max="6150" width="4.85546875" customWidth="1"/>
    <col min="6151" max="6153" width="9.85546875" customWidth="1"/>
    <col min="6154" max="6154" width="12.85546875" customWidth="1"/>
    <col min="6156" max="6156" width="13.5703125" customWidth="1"/>
    <col min="6400" max="6400" width="9.85546875" customWidth="1"/>
    <col min="6401" max="6401" width="5" customWidth="1"/>
    <col min="6402" max="6402" width="22.140625" customWidth="1"/>
    <col min="6403" max="6403" width="22" customWidth="1"/>
    <col min="6404" max="6404" width="29.140625" customWidth="1"/>
    <col min="6405" max="6405" width="7.85546875" customWidth="1"/>
    <col min="6406" max="6406" width="4.85546875" customWidth="1"/>
    <col min="6407" max="6409" width="9.85546875" customWidth="1"/>
    <col min="6410" max="6410" width="12.85546875" customWidth="1"/>
    <col min="6412" max="6412" width="13.5703125" customWidth="1"/>
    <col min="6656" max="6656" width="9.85546875" customWidth="1"/>
    <col min="6657" max="6657" width="5" customWidth="1"/>
    <col min="6658" max="6658" width="22.140625" customWidth="1"/>
    <col min="6659" max="6659" width="22" customWidth="1"/>
    <col min="6660" max="6660" width="29.140625" customWidth="1"/>
    <col min="6661" max="6661" width="7.85546875" customWidth="1"/>
    <col min="6662" max="6662" width="4.85546875" customWidth="1"/>
    <col min="6663" max="6665" width="9.85546875" customWidth="1"/>
    <col min="6666" max="6666" width="12.85546875" customWidth="1"/>
    <col min="6668" max="6668" width="13.5703125" customWidth="1"/>
    <col min="6912" max="6912" width="9.85546875" customWidth="1"/>
    <col min="6913" max="6913" width="5" customWidth="1"/>
    <col min="6914" max="6914" width="22.140625" customWidth="1"/>
    <col min="6915" max="6915" width="22" customWidth="1"/>
    <col min="6916" max="6916" width="29.140625" customWidth="1"/>
    <col min="6917" max="6917" width="7.85546875" customWidth="1"/>
    <col min="6918" max="6918" width="4.85546875" customWidth="1"/>
    <col min="6919" max="6921" width="9.85546875" customWidth="1"/>
    <col min="6922" max="6922" width="12.85546875" customWidth="1"/>
    <col min="6924" max="6924" width="13.5703125" customWidth="1"/>
    <col min="7168" max="7168" width="9.85546875" customWidth="1"/>
    <col min="7169" max="7169" width="5" customWidth="1"/>
    <col min="7170" max="7170" width="22.140625" customWidth="1"/>
    <col min="7171" max="7171" width="22" customWidth="1"/>
    <col min="7172" max="7172" width="29.140625" customWidth="1"/>
    <col min="7173" max="7173" width="7.85546875" customWidth="1"/>
    <col min="7174" max="7174" width="4.85546875" customWidth="1"/>
    <col min="7175" max="7177" width="9.85546875" customWidth="1"/>
    <col min="7178" max="7178" width="12.85546875" customWidth="1"/>
    <col min="7180" max="7180" width="13.5703125" customWidth="1"/>
    <col min="7424" max="7424" width="9.85546875" customWidth="1"/>
    <col min="7425" max="7425" width="5" customWidth="1"/>
    <col min="7426" max="7426" width="22.140625" customWidth="1"/>
    <col min="7427" max="7427" width="22" customWidth="1"/>
    <col min="7428" max="7428" width="29.140625" customWidth="1"/>
    <col min="7429" max="7429" width="7.85546875" customWidth="1"/>
    <col min="7430" max="7430" width="4.85546875" customWidth="1"/>
    <col min="7431" max="7433" width="9.85546875" customWidth="1"/>
    <col min="7434" max="7434" width="12.85546875" customWidth="1"/>
    <col min="7436" max="7436" width="13.5703125" customWidth="1"/>
    <col min="7680" max="7680" width="9.85546875" customWidth="1"/>
    <col min="7681" max="7681" width="5" customWidth="1"/>
    <col min="7682" max="7682" width="22.140625" customWidth="1"/>
    <col min="7683" max="7683" width="22" customWidth="1"/>
    <col min="7684" max="7684" width="29.140625" customWidth="1"/>
    <col min="7685" max="7685" width="7.85546875" customWidth="1"/>
    <col min="7686" max="7686" width="4.85546875" customWidth="1"/>
    <col min="7687" max="7689" width="9.85546875" customWidth="1"/>
    <col min="7690" max="7690" width="12.85546875" customWidth="1"/>
    <col min="7692" max="7692" width="13.5703125" customWidth="1"/>
    <col min="7936" max="7936" width="9.85546875" customWidth="1"/>
    <col min="7937" max="7937" width="5" customWidth="1"/>
    <col min="7938" max="7938" width="22.140625" customWidth="1"/>
    <col min="7939" max="7939" width="22" customWidth="1"/>
    <col min="7940" max="7940" width="29.140625" customWidth="1"/>
    <col min="7941" max="7941" width="7.85546875" customWidth="1"/>
    <col min="7942" max="7942" width="4.85546875" customWidth="1"/>
    <col min="7943" max="7945" width="9.85546875" customWidth="1"/>
    <col min="7946" max="7946" width="12.85546875" customWidth="1"/>
    <col min="7948" max="7948" width="13.5703125" customWidth="1"/>
    <col min="8192" max="8192" width="9.85546875" customWidth="1"/>
    <col min="8193" max="8193" width="5" customWidth="1"/>
    <col min="8194" max="8194" width="22.140625" customWidth="1"/>
    <col min="8195" max="8195" width="22" customWidth="1"/>
    <col min="8196" max="8196" width="29.140625" customWidth="1"/>
    <col min="8197" max="8197" width="7.85546875" customWidth="1"/>
    <col min="8198" max="8198" width="4.85546875" customWidth="1"/>
    <col min="8199" max="8201" width="9.85546875" customWidth="1"/>
    <col min="8202" max="8202" width="12.85546875" customWidth="1"/>
    <col min="8204" max="8204" width="13.5703125" customWidth="1"/>
    <col min="8448" max="8448" width="9.85546875" customWidth="1"/>
    <col min="8449" max="8449" width="5" customWidth="1"/>
    <col min="8450" max="8450" width="22.140625" customWidth="1"/>
    <col min="8451" max="8451" width="22" customWidth="1"/>
    <col min="8452" max="8452" width="29.140625" customWidth="1"/>
    <col min="8453" max="8453" width="7.85546875" customWidth="1"/>
    <col min="8454" max="8454" width="4.85546875" customWidth="1"/>
    <col min="8455" max="8457" width="9.85546875" customWidth="1"/>
    <col min="8458" max="8458" width="12.85546875" customWidth="1"/>
    <col min="8460" max="8460" width="13.5703125" customWidth="1"/>
    <col min="8704" max="8704" width="9.85546875" customWidth="1"/>
    <col min="8705" max="8705" width="5" customWidth="1"/>
    <col min="8706" max="8706" width="22.140625" customWidth="1"/>
    <col min="8707" max="8707" width="22" customWidth="1"/>
    <col min="8708" max="8708" width="29.140625" customWidth="1"/>
    <col min="8709" max="8709" width="7.85546875" customWidth="1"/>
    <col min="8710" max="8710" width="4.85546875" customWidth="1"/>
    <col min="8711" max="8713" width="9.85546875" customWidth="1"/>
    <col min="8714" max="8714" width="12.85546875" customWidth="1"/>
    <col min="8716" max="8716" width="13.5703125" customWidth="1"/>
    <col min="8960" max="8960" width="9.85546875" customWidth="1"/>
    <col min="8961" max="8961" width="5" customWidth="1"/>
    <col min="8962" max="8962" width="22.140625" customWidth="1"/>
    <col min="8963" max="8963" width="22" customWidth="1"/>
    <col min="8964" max="8964" width="29.140625" customWidth="1"/>
    <col min="8965" max="8965" width="7.85546875" customWidth="1"/>
    <col min="8966" max="8966" width="4.85546875" customWidth="1"/>
    <col min="8967" max="8969" width="9.85546875" customWidth="1"/>
    <col min="8970" max="8970" width="12.85546875" customWidth="1"/>
    <col min="8972" max="8972" width="13.5703125" customWidth="1"/>
    <col min="9216" max="9216" width="9.85546875" customWidth="1"/>
    <col min="9217" max="9217" width="5" customWidth="1"/>
    <col min="9218" max="9218" width="22.140625" customWidth="1"/>
    <col min="9219" max="9219" width="22" customWidth="1"/>
    <col min="9220" max="9220" width="29.140625" customWidth="1"/>
    <col min="9221" max="9221" width="7.85546875" customWidth="1"/>
    <col min="9222" max="9222" width="4.85546875" customWidth="1"/>
    <col min="9223" max="9225" width="9.85546875" customWidth="1"/>
    <col min="9226" max="9226" width="12.85546875" customWidth="1"/>
    <col min="9228" max="9228" width="13.5703125" customWidth="1"/>
    <col min="9472" max="9472" width="9.85546875" customWidth="1"/>
    <col min="9473" max="9473" width="5" customWidth="1"/>
    <col min="9474" max="9474" width="22.140625" customWidth="1"/>
    <col min="9475" max="9475" width="22" customWidth="1"/>
    <col min="9476" max="9476" width="29.140625" customWidth="1"/>
    <col min="9477" max="9477" width="7.85546875" customWidth="1"/>
    <col min="9478" max="9478" width="4.85546875" customWidth="1"/>
    <col min="9479" max="9481" width="9.85546875" customWidth="1"/>
    <col min="9482" max="9482" width="12.85546875" customWidth="1"/>
    <col min="9484" max="9484" width="13.5703125" customWidth="1"/>
    <col min="9728" max="9728" width="9.85546875" customWidth="1"/>
    <col min="9729" max="9729" width="5" customWidth="1"/>
    <col min="9730" max="9730" width="22.140625" customWidth="1"/>
    <col min="9731" max="9731" width="22" customWidth="1"/>
    <col min="9732" max="9732" width="29.140625" customWidth="1"/>
    <col min="9733" max="9733" width="7.85546875" customWidth="1"/>
    <col min="9734" max="9734" width="4.85546875" customWidth="1"/>
    <col min="9735" max="9737" width="9.85546875" customWidth="1"/>
    <col min="9738" max="9738" width="12.85546875" customWidth="1"/>
    <col min="9740" max="9740" width="13.5703125" customWidth="1"/>
    <col min="9984" max="9984" width="9.85546875" customWidth="1"/>
    <col min="9985" max="9985" width="5" customWidth="1"/>
    <col min="9986" max="9986" width="22.140625" customWidth="1"/>
    <col min="9987" max="9987" width="22" customWidth="1"/>
    <col min="9988" max="9988" width="29.140625" customWidth="1"/>
    <col min="9989" max="9989" width="7.85546875" customWidth="1"/>
    <col min="9990" max="9990" width="4.85546875" customWidth="1"/>
    <col min="9991" max="9993" width="9.85546875" customWidth="1"/>
    <col min="9994" max="9994" width="12.85546875" customWidth="1"/>
    <col min="9996" max="9996" width="13.5703125" customWidth="1"/>
    <col min="10240" max="10240" width="9.85546875" customWidth="1"/>
    <col min="10241" max="10241" width="5" customWidth="1"/>
    <col min="10242" max="10242" width="22.140625" customWidth="1"/>
    <col min="10243" max="10243" width="22" customWidth="1"/>
    <col min="10244" max="10244" width="29.140625" customWidth="1"/>
    <col min="10245" max="10245" width="7.85546875" customWidth="1"/>
    <col min="10246" max="10246" width="4.85546875" customWidth="1"/>
    <col min="10247" max="10249" width="9.85546875" customWidth="1"/>
    <col min="10250" max="10250" width="12.85546875" customWidth="1"/>
    <col min="10252" max="10252" width="13.5703125" customWidth="1"/>
    <col min="10496" max="10496" width="9.85546875" customWidth="1"/>
    <col min="10497" max="10497" width="5" customWidth="1"/>
    <col min="10498" max="10498" width="22.140625" customWidth="1"/>
    <col min="10499" max="10499" width="22" customWidth="1"/>
    <col min="10500" max="10500" width="29.140625" customWidth="1"/>
    <col min="10501" max="10501" width="7.85546875" customWidth="1"/>
    <col min="10502" max="10502" width="4.85546875" customWidth="1"/>
    <col min="10503" max="10505" width="9.85546875" customWidth="1"/>
    <col min="10506" max="10506" width="12.85546875" customWidth="1"/>
    <col min="10508" max="10508" width="13.5703125" customWidth="1"/>
    <col min="10752" max="10752" width="9.85546875" customWidth="1"/>
    <col min="10753" max="10753" width="5" customWidth="1"/>
    <col min="10754" max="10754" width="22.140625" customWidth="1"/>
    <col min="10755" max="10755" width="22" customWidth="1"/>
    <col min="10756" max="10756" width="29.140625" customWidth="1"/>
    <col min="10757" max="10757" width="7.85546875" customWidth="1"/>
    <col min="10758" max="10758" width="4.85546875" customWidth="1"/>
    <col min="10759" max="10761" width="9.85546875" customWidth="1"/>
    <col min="10762" max="10762" width="12.85546875" customWidth="1"/>
    <col min="10764" max="10764" width="13.5703125" customWidth="1"/>
    <col min="11008" max="11008" width="9.85546875" customWidth="1"/>
    <col min="11009" max="11009" width="5" customWidth="1"/>
    <col min="11010" max="11010" width="22.140625" customWidth="1"/>
    <col min="11011" max="11011" width="22" customWidth="1"/>
    <col min="11012" max="11012" width="29.140625" customWidth="1"/>
    <col min="11013" max="11013" width="7.85546875" customWidth="1"/>
    <col min="11014" max="11014" width="4.85546875" customWidth="1"/>
    <col min="11015" max="11017" width="9.85546875" customWidth="1"/>
    <col min="11018" max="11018" width="12.85546875" customWidth="1"/>
    <col min="11020" max="11020" width="13.5703125" customWidth="1"/>
    <col min="11264" max="11264" width="9.85546875" customWidth="1"/>
    <col min="11265" max="11265" width="5" customWidth="1"/>
    <col min="11266" max="11266" width="22.140625" customWidth="1"/>
    <col min="11267" max="11267" width="22" customWidth="1"/>
    <col min="11268" max="11268" width="29.140625" customWidth="1"/>
    <col min="11269" max="11269" width="7.85546875" customWidth="1"/>
    <col min="11270" max="11270" width="4.85546875" customWidth="1"/>
    <col min="11271" max="11273" width="9.85546875" customWidth="1"/>
    <col min="11274" max="11274" width="12.85546875" customWidth="1"/>
    <col min="11276" max="11276" width="13.5703125" customWidth="1"/>
    <col min="11520" max="11520" width="9.85546875" customWidth="1"/>
    <col min="11521" max="11521" width="5" customWidth="1"/>
    <col min="11522" max="11522" width="22.140625" customWidth="1"/>
    <col min="11523" max="11523" width="22" customWidth="1"/>
    <col min="11524" max="11524" width="29.140625" customWidth="1"/>
    <col min="11525" max="11525" width="7.85546875" customWidth="1"/>
    <col min="11526" max="11526" width="4.85546875" customWidth="1"/>
    <col min="11527" max="11529" width="9.85546875" customWidth="1"/>
    <col min="11530" max="11530" width="12.85546875" customWidth="1"/>
    <col min="11532" max="11532" width="13.5703125" customWidth="1"/>
    <col min="11776" max="11776" width="9.85546875" customWidth="1"/>
    <col min="11777" max="11777" width="5" customWidth="1"/>
    <col min="11778" max="11778" width="22.140625" customWidth="1"/>
    <col min="11779" max="11779" width="22" customWidth="1"/>
    <col min="11780" max="11780" width="29.140625" customWidth="1"/>
    <col min="11781" max="11781" width="7.85546875" customWidth="1"/>
    <col min="11782" max="11782" width="4.85546875" customWidth="1"/>
    <col min="11783" max="11785" width="9.85546875" customWidth="1"/>
    <col min="11786" max="11786" width="12.85546875" customWidth="1"/>
    <col min="11788" max="11788" width="13.5703125" customWidth="1"/>
    <col min="12032" max="12032" width="9.85546875" customWidth="1"/>
    <col min="12033" max="12033" width="5" customWidth="1"/>
    <col min="12034" max="12034" width="22.140625" customWidth="1"/>
    <col min="12035" max="12035" width="22" customWidth="1"/>
    <col min="12036" max="12036" width="29.140625" customWidth="1"/>
    <col min="12037" max="12037" width="7.85546875" customWidth="1"/>
    <col min="12038" max="12038" width="4.85546875" customWidth="1"/>
    <col min="12039" max="12041" width="9.85546875" customWidth="1"/>
    <col min="12042" max="12042" width="12.85546875" customWidth="1"/>
    <col min="12044" max="12044" width="13.5703125" customWidth="1"/>
    <col min="12288" max="12288" width="9.85546875" customWidth="1"/>
    <col min="12289" max="12289" width="5" customWidth="1"/>
    <col min="12290" max="12290" width="22.140625" customWidth="1"/>
    <col min="12291" max="12291" width="22" customWidth="1"/>
    <col min="12292" max="12292" width="29.140625" customWidth="1"/>
    <col min="12293" max="12293" width="7.85546875" customWidth="1"/>
    <col min="12294" max="12294" width="4.85546875" customWidth="1"/>
    <col min="12295" max="12297" width="9.85546875" customWidth="1"/>
    <col min="12298" max="12298" width="12.85546875" customWidth="1"/>
    <col min="12300" max="12300" width="13.5703125" customWidth="1"/>
    <col min="12544" max="12544" width="9.85546875" customWidth="1"/>
    <col min="12545" max="12545" width="5" customWidth="1"/>
    <col min="12546" max="12546" width="22.140625" customWidth="1"/>
    <col min="12547" max="12547" width="22" customWidth="1"/>
    <col min="12548" max="12548" width="29.140625" customWidth="1"/>
    <col min="12549" max="12549" width="7.85546875" customWidth="1"/>
    <col min="12550" max="12550" width="4.85546875" customWidth="1"/>
    <col min="12551" max="12553" width="9.85546875" customWidth="1"/>
    <col min="12554" max="12554" width="12.85546875" customWidth="1"/>
    <col min="12556" max="12556" width="13.5703125" customWidth="1"/>
    <col min="12800" max="12800" width="9.85546875" customWidth="1"/>
    <col min="12801" max="12801" width="5" customWidth="1"/>
    <col min="12802" max="12802" width="22.140625" customWidth="1"/>
    <col min="12803" max="12803" width="22" customWidth="1"/>
    <col min="12804" max="12804" width="29.140625" customWidth="1"/>
    <col min="12805" max="12805" width="7.85546875" customWidth="1"/>
    <col min="12806" max="12806" width="4.85546875" customWidth="1"/>
    <col min="12807" max="12809" width="9.85546875" customWidth="1"/>
    <col min="12810" max="12810" width="12.85546875" customWidth="1"/>
    <col min="12812" max="12812" width="13.5703125" customWidth="1"/>
    <col min="13056" max="13056" width="9.85546875" customWidth="1"/>
    <col min="13057" max="13057" width="5" customWidth="1"/>
    <col min="13058" max="13058" width="22.140625" customWidth="1"/>
    <col min="13059" max="13059" width="22" customWidth="1"/>
    <col min="13060" max="13060" width="29.140625" customWidth="1"/>
    <col min="13061" max="13061" width="7.85546875" customWidth="1"/>
    <col min="13062" max="13062" width="4.85546875" customWidth="1"/>
    <col min="13063" max="13065" width="9.85546875" customWidth="1"/>
    <col min="13066" max="13066" width="12.85546875" customWidth="1"/>
    <col min="13068" max="13068" width="13.5703125" customWidth="1"/>
    <col min="13312" max="13312" width="9.85546875" customWidth="1"/>
    <col min="13313" max="13313" width="5" customWidth="1"/>
    <col min="13314" max="13314" width="22.140625" customWidth="1"/>
    <col min="13315" max="13315" width="22" customWidth="1"/>
    <col min="13316" max="13316" width="29.140625" customWidth="1"/>
    <col min="13317" max="13317" width="7.85546875" customWidth="1"/>
    <col min="13318" max="13318" width="4.85546875" customWidth="1"/>
    <col min="13319" max="13321" width="9.85546875" customWidth="1"/>
    <col min="13322" max="13322" width="12.85546875" customWidth="1"/>
    <col min="13324" max="13324" width="13.5703125" customWidth="1"/>
    <col min="13568" max="13568" width="9.85546875" customWidth="1"/>
    <col min="13569" max="13569" width="5" customWidth="1"/>
    <col min="13570" max="13570" width="22.140625" customWidth="1"/>
    <col min="13571" max="13571" width="22" customWidth="1"/>
    <col min="13572" max="13572" width="29.140625" customWidth="1"/>
    <col min="13573" max="13573" width="7.85546875" customWidth="1"/>
    <col min="13574" max="13574" width="4.85546875" customWidth="1"/>
    <col min="13575" max="13577" width="9.85546875" customWidth="1"/>
    <col min="13578" max="13578" width="12.85546875" customWidth="1"/>
    <col min="13580" max="13580" width="13.5703125" customWidth="1"/>
    <col min="13824" max="13824" width="9.85546875" customWidth="1"/>
    <col min="13825" max="13825" width="5" customWidth="1"/>
    <col min="13826" max="13826" width="22.140625" customWidth="1"/>
    <col min="13827" max="13827" width="22" customWidth="1"/>
    <col min="13828" max="13828" width="29.140625" customWidth="1"/>
    <col min="13829" max="13829" width="7.85546875" customWidth="1"/>
    <col min="13830" max="13830" width="4.85546875" customWidth="1"/>
    <col min="13831" max="13833" width="9.85546875" customWidth="1"/>
    <col min="13834" max="13834" width="12.85546875" customWidth="1"/>
    <col min="13836" max="13836" width="13.5703125" customWidth="1"/>
    <col min="14080" max="14080" width="9.85546875" customWidth="1"/>
    <col min="14081" max="14081" width="5" customWidth="1"/>
    <col min="14082" max="14082" width="22.140625" customWidth="1"/>
    <col min="14083" max="14083" width="22" customWidth="1"/>
    <col min="14084" max="14084" width="29.140625" customWidth="1"/>
    <col min="14085" max="14085" width="7.85546875" customWidth="1"/>
    <col min="14086" max="14086" width="4.85546875" customWidth="1"/>
    <col min="14087" max="14089" width="9.85546875" customWidth="1"/>
    <col min="14090" max="14090" width="12.85546875" customWidth="1"/>
    <col min="14092" max="14092" width="13.5703125" customWidth="1"/>
    <col min="14336" max="14336" width="9.85546875" customWidth="1"/>
    <col min="14337" max="14337" width="5" customWidth="1"/>
    <col min="14338" max="14338" width="22.140625" customWidth="1"/>
    <col min="14339" max="14339" width="22" customWidth="1"/>
    <col min="14340" max="14340" width="29.140625" customWidth="1"/>
    <col min="14341" max="14341" width="7.85546875" customWidth="1"/>
    <col min="14342" max="14342" width="4.85546875" customWidth="1"/>
    <col min="14343" max="14345" width="9.85546875" customWidth="1"/>
    <col min="14346" max="14346" width="12.85546875" customWidth="1"/>
    <col min="14348" max="14348" width="13.5703125" customWidth="1"/>
    <col min="14592" max="14592" width="9.85546875" customWidth="1"/>
    <col min="14593" max="14593" width="5" customWidth="1"/>
    <col min="14594" max="14594" width="22.140625" customWidth="1"/>
    <col min="14595" max="14595" width="22" customWidth="1"/>
    <col min="14596" max="14596" width="29.140625" customWidth="1"/>
    <col min="14597" max="14597" width="7.85546875" customWidth="1"/>
    <col min="14598" max="14598" width="4.85546875" customWidth="1"/>
    <col min="14599" max="14601" width="9.85546875" customWidth="1"/>
    <col min="14602" max="14602" width="12.85546875" customWidth="1"/>
    <col min="14604" max="14604" width="13.5703125" customWidth="1"/>
    <col min="14848" max="14848" width="9.85546875" customWidth="1"/>
    <col min="14849" max="14849" width="5" customWidth="1"/>
    <col min="14850" max="14850" width="22.140625" customWidth="1"/>
    <col min="14851" max="14851" width="22" customWidth="1"/>
    <col min="14852" max="14852" width="29.140625" customWidth="1"/>
    <col min="14853" max="14853" width="7.85546875" customWidth="1"/>
    <col min="14854" max="14854" width="4.85546875" customWidth="1"/>
    <col min="14855" max="14857" width="9.85546875" customWidth="1"/>
    <col min="14858" max="14858" width="12.85546875" customWidth="1"/>
    <col min="14860" max="14860" width="13.5703125" customWidth="1"/>
    <col min="15104" max="15104" width="9.85546875" customWidth="1"/>
    <col min="15105" max="15105" width="5" customWidth="1"/>
    <col min="15106" max="15106" width="22.140625" customWidth="1"/>
    <col min="15107" max="15107" width="22" customWidth="1"/>
    <col min="15108" max="15108" width="29.140625" customWidth="1"/>
    <col min="15109" max="15109" width="7.85546875" customWidth="1"/>
    <col min="15110" max="15110" width="4.85546875" customWidth="1"/>
    <col min="15111" max="15113" width="9.85546875" customWidth="1"/>
    <col min="15114" max="15114" width="12.85546875" customWidth="1"/>
    <col min="15116" max="15116" width="13.5703125" customWidth="1"/>
    <col min="15360" max="15360" width="9.85546875" customWidth="1"/>
    <col min="15361" max="15361" width="5" customWidth="1"/>
    <col min="15362" max="15362" width="22.140625" customWidth="1"/>
    <col min="15363" max="15363" width="22" customWidth="1"/>
    <col min="15364" max="15364" width="29.140625" customWidth="1"/>
    <col min="15365" max="15365" width="7.85546875" customWidth="1"/>
    <col min="15366" max="15366" width="4.85546875" customWidth="1"/>
    <col min="15367" max="15369" width="9.85546875" customWidth="1"/>
    <col min="15370" max="15370" width="12.85546875" customWidth="1"/>
    <col min="15372" max="15372" width="13.5703125" customWidth="1"/>
    <col min="15616" max="15616" width="9.85546875" customWidth="1"/>
    <col min="15617" max="15617" width="5" customWidth="1"/>
    <col min="15618" max="15618" width="22.140625" customWidth="1"/>
    <col min="15619" max="15619" width="22" customWidth="1"/>
    <col min="15620" max="15620" width="29.140625" customWidth="1"/>
    <col min="15621" max="15621" width="7.85546875" customWidth="1"/>
    <col min="15622" max="15622" width="4.85546875" customWidth="1"/>
    <col min="15623" max="15625" width="9.85546875" customWidth="1"/>
    <col min="15626" max="15626" width="12.85546875" customWidth="1"/>
    <col min="15628" max="15628" width="13.5703125" customWidth="1"/>
    <col min="15872" max="15872" width="9.85546875" customWidth="1"/>
    <col min="15873" max="15873" width="5" customWidth="1"/>
    <col min="15874" max="15874" width="22.140625" customWidth="1"/>
    <col min="15875" max="15875" width="22" customWidth="1"/>
    <col min="15876" max="15876" width="29.140625" customWidth="1"/>
    <col min="15877" max="15877" width="7.85546875" customWidth="1"/>
    <col min="15878" max="15878" width="4.85546875" customWidth="1"/>
    <col min="15879" max="15881" width="9.85546875" customWidth="1"/>
    <col min="15882" max="15882" width="12.85546875" customWidth="1"/>
    <col min="15884" max="15884" width="13.5703125" customWidth="1"/>
    <col min="16128" max="16128" width="9.85546875" customWidth="1"/>
    <col min="16129" max="16129" width="5" customWidth="1"/>
    <col min="16130" max="16130" width="22.140625" customWidth="1"/>
    <col min="16131" max="16131" width="22" customWidth="1"/>
    <col min="16132" max="16132" width="29.140625" customWidth="1"/>
    <col min="16133" max="16133" width="7.85546875" customWidth="1"/>
    <col min="16134" max="16134" width="4.85546875" customWidth="1"/>
    <col min="16135" max="16137" width="9.85546875" customWidth="1"/>
    <col min="16138" max="16138" width="12.85546875" customWidth="1"/>
    <col min="16140" max="16140" width="13.5703125" customWidth="1"/>
  </cols>
  <sheetData>
    <row r="1" spans="1:14" ht="47.25" customHeight="1">
      <c r="A1" s="3"/>
      <c r="B1" s="170" t="s">
        <v>128</v>
      </c>
      <c r="C1" s="170"/>
      <c r="D1" s="170"/>
      <c r="E1" s="170"/>
      <c r="F1" s="170"/>
      <c r="G1" s="170"/>
      <c r="H1" s="170"/>
      <c r="I1" s="170"/>
      <c r="J1" s="170"/>
      <c r="K1" s="27"/>
      <c r="L1" s="27"/>
      <c r="M1" s="12"/>
      <c r="N1" s="12"/>
    </row>
    <row r="2" spans="1:14" ht="15" customHeight="1" thickBot="1">
      <c r="A2" s="3"/>
      <c r="B2" s="21"/>
      <c r="C2" s="16"/>
      <c r="D2" s="16"/>
      <c r="E2" s="16"/>
      <c r="F2" s="16"/>
      <c r="G2" s="16"/>
      <c r="H2" s="14"/>
      <c r="I2" s="14"/>
      <c r="J2" s="14"/>
      <c r="K2" s="28"/>
      <c r="L2" s="28"/>
      <c r="M2" s="22"/>
      <c r="N2" s="12"/>
    </row>
    <row r="3" spans="1:14" ht="45" customHeight="1" thickTop="1" thickBot="1">
      <c r="A3" s="23"/>
      <c r="B3" s="110" t="s">
        <v>51</v>
      </c>
      <c r="C3" s="110" t="s">
        <v>52</v>
      </c>
      <c r="D3" s="110" t="s">
        <v>53</v>
      </c>
      <c r="E3" s="110" t="s">
        <v>54</v>
      </c>
      <c r="F3" s="111" t="s">
        <v>75</v>
      </c>
      <c r="G3" s="110" t="s">
        <v>56</v>
      </c>
      <c r="H3" s="112" t="s">
        <v>57</v>
      </c>
      <c r="I3" s="111" t="s">
        <v>58</v>
      </c>
      <c r="J3" s="111" t="s">
        <v>59</v>
      </c>
      <c r="K3" s="173" t="s">
        <v>60</v>
      </c>
      <c r="L3" s="172"/>
      <c r="M3" s="12"/>
    </row>
    <row r="4" spans="1:14" ht="45" customHeight="1" thickTop="1" thickBot="1">
      <c r="A4" s="23"/>
      <c r="B4" s="110" t="s">
        <v>14</v>
      </c>
      <c r="C4" s="110" t="s">
        <v>61</v>
      </c>
      <c r="D4" s="110" t="s">
        <v>62</v>
      </c>
      <c r="E4" s="113" t="s">
        <v>63</v>
      </c>
      <c r="F4" s="111" t="s">
        <v>64</v>
      </c>
      <c r="G4" s="110" t="s">
        <v>65</v>
      </c>
      <c r="H4" s="111" t="s">
        <v>76</v>
      </c>
      <c r="I4" s="110" t="s">
        <v>67</v>
      </c>
      <c r="J4" s="110" t="s">
        <v>68</v>
      </c>
      <c r="K4" s="171" t="s">
        <v>69</v>
      </c>
      <c r="L4" s="172"/>
      <c r="M4" s="2"/>
    </row>
    <row r="5" spans="1:14" ht="36" customHeight="1" thickTop="1" thickBot="1">
      <c r="A5" s="23"/>
      <c r="B5" s="110"/>
      <c r="C5" s="110"/>
      <c r="D5" s="110"/>
      <c r="E5" s="113"/>
      <c r="F5" s="111" t="s">
        <v>70</v>
      </c>
      <c r="G5" s="110" t="s">
        <v>71</v>
      </c>
      <c r="H5" s="111" t="s">
        <v>72</v>
      </c>
      <c r="I5" s="110"/>
      <c r="J5" s="111" t="s">
        <v>72</v>
      </c>
      <c r="K5" s="8" t="s">
        <v>73</v>
      </c>
      <c r="L5" s="9" t="s">
        <v>74</v>
      </c>
      <c r="M5" s="2"/>
    </row>
    <row r="6" spans="1:14" s="1" customFormat="1" ht="30" customHeight="1" thickTop="1">
      <c r="A6" s="24"/>
      <c r="B6" s="120">
        <v>1</v>
      </c>
      <c r="C6" s="120" t="s">
        <v>77</v>
      </c>
      <c r="D6" s="130" t="s">
        <v>121</v>
      </c>
      <c r="E6" s="129" t="s">
        <v>125</v>
      </c>
      <c r="F6" s="121"/>
      <c r="G6" s="130">
        <v>3.19</v>
      </c>
      <c r="H6" s="119">
        <v>9.27</v>
      </c>
      <c r="I6" s="148">
        <v>1904</v>
      </c>
      <c r="J6" s="119">
        <f>I6*H6</f>
        <v>17650.079999999998</v>
      </c>
      <c r="K6" s="116"/>
      <c r="L6" s="32"/>
    </row>
    <row r="7" spans="1:14" s="1" customFormat="1" ht="30" customHeight="1">
      <c r="A7" s="24"/>
      <c r="B7" s="120">
        <v>2</v>
      </c>
      <c r="C7" s="130" t="s">
        <v>78</v>
      </c>
      <c r="D7" s="130" t="s">
        <v>122</v>
      </c>
      <c r="E7" s="129" t="s">
        <v>125</v>
      </c>
      <c r="F7" s="121"/>
      <c r="G7" s="130">
        <v>3.19</v>
      </c>
      <c r="H7" s="119">
        <v>4.6399999999999997</v>
      </c>
      <c r="I7" s="130">
        <v>8</v>
      </c>
      <c r="J7" s="119">
        <f t="shared" ref="J7:J9" si="0">I7*H7</f>
        <v>37.119999999999997</v>
      </c>
      <c r="K7" s="117"/>
      <c r="L7" s="33"/>
    </row>
    <row r="8" spans="1:14" s="1" customFormat="1" ht="30" customHeight="1">
      <c r="A8" s="24"/>
      <c r="B8" s="120">
        <v>3</v>
      </c>
      <c r="C8" s="130" t="s">
        <v>79</v>
      </c>
      <c r="D8" s="130" t="s">
        <v>123</v>
      </c>
      <c r="E8" s="129" t="s">
        <v>126</v>
      </c>
      <c r="F8" s="121"/>
      <c r="G8" s="130">
        <v>3</v>
      </c>
      <c r="H8" s="119">
        <v>7.56</v>
      </c>
      <c r="I8" s="148">
        <v>19040</v>
      </c>
      <c r="J8" s="119">
        <f t="shared" si="0"/>
        <v>143942.39999999999</v>
      </c>
      <c r="K8" s="117"/>
      <c r="L8" s="33"/>
    </row>
    <row r="9" spans="1:14" s="1" customFormat="1" ht="30" customHeight="1">
      <c r="A9" s="24"/>
      <c r="B9" s="130">
        <v>4</v>
      </c>
      <c r="C9" s="130" t="s">
        <v>80</v>
      </c>
      <c r="D9" s="130" t="s">
        <v>124</v>
      </c>
      <c r="E9" s="129" t="s">
        <v>126</v>
      </c>
      <c r="F9" s="121"/>
      <c r="G9" s="130">
        <v>3</v>
      </c>
      <c r="H9" s="119">
        <v>3.78</v>
      </c>
      <c r="I9" s="130">
        <v>80</v>
      </c>
      <c r="J9" s="119">
        <f t="shared" si="0"/>
        <v>302.39999999999998</v>
      </c>
      <c r="K9" s="117"/>
      <c r="L9" s="33"/>
    </row>
    <row r="10" spans="1:14" s="1" customFormat="1" ht="30" customHeight="1">
      <c r="A10" s="24"/>
      <c r="B10" s="130">
        <v>5</v>
      </c>
      <c r="C10" s="130" t="s">
        <v>80</v>
      </c>
      <c r="D10" s="130" t="s">
        <v>123</v>
      </c>
      <c r="E10" s="129" t="s">
        <v>127</v>
      </c>
      <c r="F10" s="121"/>
      <c r="G10" s="130">
        <v>3.1</v>
      </c>
      <c r="H10" s="119">
        <v>7.81</v>
      </c>
      <c r="I10" s="148">
        <v>28560</v>
      </c>
      <c r="J10" s="119">
        <f t="shared" ref="J10:J13" si="1">I10*H10</f>
        <v>223053.59999999998</v>
      </c>
      <c r="K10" s="117"/>
      <c r="L10" s="33"/>
    </row>
    <row r="11" spans="1:14" s="1" customFormat="1" ht="30" customHeight="1">
      <c r="A11" s="24"/>
      <c r="B11" s="130">
        <v>6</v>
      </c>
      <c r="C11" s="130" t="s">
        <v>80</v>
      </c>
      <c r="D11" s="130" t="s">
        <v>124</v>
      </c>
      <c r="E11" s="129" t="s">
        <v>127</v>
      </c>
      <c r="F11" s="121"/>
      <c r="G11" s="130">
        <v>3.1</v>
      </c>
      <c r="H11" s="119">
        <v>3.9</v>
      </c>
      <c r="I11" s="130">
        <v>120</v>
      </c>
      <c r="J11" s="119">
        <f t="shared" si="1"/>
        <v>468</v>
      </c>
      <c r="K11" s="117"/>
      <c r="L11" s="33"/>
    </row>
    <row r="12" spans="1:14" s="1" customFormat="1" ht="30" customHeight="1">
      <c r="A12" s="24"/>
      <c r="B12" s="130">
        <v>7</v>
      </c>
      <c r="C12" s="130" t="s">
        <v>80</v>
      </c>
      <c r="D12" s="130" t="s">
        <v>121</v>
      </c>
      <c r="E12" s="129" t="s">
        <v>127</v>
      </c>
      <c r="F12" s="121"/>
      <c r="G12" s="130">
        <v>3.1</v>
      </c>
      <c r="H12" s="119">
        <v>8.93</v>
      </c>
      <c r="I12" s="148">
        <v>9520</v>
      </c>
      <c r="J12" s="119">
        <f t="shared" si="1"/>
        <v>85013.599999999991</v>
      </c>
      <c r="K12" s="117"/>
      <c r="L12" s="33"/>
    </row>
    <row r="13" spans="1:14" s="1" customFormat="1" ht="30" customHeight="1">
      <c r="A13" s="24"/>
      <c r="B13" s="130">
        <v>8</v>
      </c>
      <c r="C13" s="130" t="s">
        <v>80</v>
      </c>
      <c r="D13" s="130" t="s">
        <v>122</v>
      </c>
      <c r="E13" s="129" t="s">
        <v>127</v>
      </c>
      <c r="F13" s="121"/>
      <c r="G13" s="130">
        <v>3.1</v>
      </c>
      <c r="H13" s="119">
        <v>4.46</v>
      </c>
      <c r="I13" s="130">
        <v>40</v>
      </c>
      <c r="J13" s="119">
        <f t="shared" si="1"/>
        <v>178.4</v>
      </c>
      <c r="K13" s="117"/>
      <c r="L13" s="33"/>
    </row>
    <row r="14" spans="1:14" s="1" customFormat="1" ht="24.95" customHeight="1" thickBot="1">
      <c r="A14" s="24"/>
      <c r="B14" s="122"/>
      <c r="C14" s="123"/>
      <c r="D14" s="121" t="s">
        <v>22</v>
      </c>
      <c r="E14" s="114"/>
      <c r="F14" s="124"/>
      <c r="G14" s="122"/>
      <c r="H14" s="123"/>
      <c r="I14" s="122"/>
      <c r="J14" s="119">
        <f>SUM(J6:J13)</f>
        <v>470645.6</v>
      </c>
      <c r="K14" s="118"/>
      <c r="L14" s="34"/>
    </row>
    <row r="15" spans="1:14" s="1" customFormat="1" ht="16.5" thickTop="1">
      <c r="A15" s="24"/>
      <c r="B15" s="17"/>
      <c r="C15" s="17"/>
      <c r="D15" s="17"/>
      <c r="E15" s="17"/>
      <c r="F15" s="18"/>
      <c r="G15" s="17"/>
      <c r="H15" s="6"/>
      <c r="I15" s="6"/>
      <c r="J15" s="6"/>
      <c r="K15" s="20"/>
      <c r="L15" s="20"/>
      <c r="M15" s="17"/>
      <c r="N15" s="35"/>
    </row>
    <row r="16" spans="1:14" s="1" customFormat="1" ht="15.75">
      <c r="A16" s="24"/>
      <c r="B16" s="17"/>
      <c r="C16" s="17"/>
      <c r="D16" s="17"/>
      <c r="E16" s="17"/>
      <c r="F16" s="17"/>
      <c r="G16" s="17"/>
      <c r="H16" s="6"/>
      <c r="I16" s="6"/>
      <c r="J16" s="6"/>
      <c r="K16" s="20"/>
      <c r="L16" s="20"/>
      <c r="M16" s="17"/>
      <c r="N16" s="35"/>
    </row>
    <row r="17" spans="1:14" ht="15.75">
      <c r="A17" s="24"/>
      <c r="B17" s="24"/>
      <c r="C17" s="24"/>
      <c r="D17" s="24"/>
      <c r="E17" s="24"/>
      <c r="F17" s="24"/>
      <c r="G17" s="24"/>
      <c r="H17" s="25"/>
      <c r="I17" s="25"/>
      <c r="J17" s="25"/>
      <c r="K17" s="29"/>
      <c r="L17" s="29"/>
      <c r="M17" s="24"/>
      <c r="N17" s="10"/>
    </row>
    <row r="18" spans="1:14" ht="15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30"/>
      <c r="L18" s="30"/>
      <c r="M18" s="25"/>
    </row>
    <row r="19" spans="1:14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30"/>
      <c r="L19" s="30"/>
      <c r="M19" s="25"/>
    </row>
    <row r="20" spans="1:14" ht="15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30"/>
      <c r="L20" s="30"/>
      <c r="M20" s="25"/>
    </row>
    <row r="21" spans="1:14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30"/>
      <c r="L21" s="30"/>
      <c r="M21" s="25"/>
    </row>
    <row r="22" spans="1:14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30"/>
      <c r="L22" s="30"/>
      <c r="M22" s="25"/>
    </row>
    <row r="23" spans="1:14" ht="15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30"/>
      <c r="L23" s="30"/>
      <c r="M23" s="25"/>
    </row>
    <row r="24" spans="1:14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30"/>
      <c r="L24" s="30"/>
      <c r="M24" s="25"/>
    </row>
    <row r="25" spans="1:14" ht="15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30"/>
      <c r="L25" s="30"/>
      <c r="M25" s="25"/>
    </row>
    <row r="26" spans="1:14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30"/>
      <c r="L26" s="30"/>
      <c r="M26" s="25"/>
    </row>
    <row r="27" spans="1:14">
      <c r="B27" s="26"/>
      <c r="C27" s="26"/>
      <c r="D27" s="26"/>
      <c r="E27" s="26"/>
      <c r="F27" s="26"/>
      <c r="G27" s="26"/>
      <c r="H27" s="26"/>
      <c r="I27" s="26"/>
      <c r="J27" s="26"/>
      <c r="K27" s="31"/>
      <c r="L27" s="31"/>
      <c r="M27" s="26"/>
    </row>
    <row r="28" spans="1:14">
      <c r="B28" s="26"/>
      <c r="C28" s="26"/>
      <c r="D28" s="26"/>
      <c r="E28" s="26"/>
      <c r="F28" s="26"/>
      <c r="G28" s="26"/>
      <c r="H28" s="26"/>
      <c r="I28" s="26"/>
      <c r="J28" s="26"/>
      <c r="K28" s="31"/>
      <c r="L28" s="31"/>
      <c r="M28" s="26"/>
    </row>
    <row r="29" spans="1:14">
      <c r="B29" s="26"/>
      <c r="C29" s="26"/>
      <c r="D29" s="26"/>
      <c r="E29" s="26"/>
      <c r="F29" s="26"/>
      <c r="G29" s="26"/>
      <c r="H29" s="26"/>
      <c r="I29" s="26"/>
      <c r="J29" s="26"/>
      <c r="K29" s="31"/>
      <c r="L29" s="31"/>
      <c r="M29" s="26"/>
    </row>
    <row r="30" spans="1:14">
      <c r="B30" s="26"/>
      <c r="C30" s="26"/>
      <c r="D30" s="26"/>
      <c r="E30" s="26"/>
      <c r="F30" s="26"/>
      <c r="G30" s="26"/>
      <c r="H30" s="26"/>
      <c r="I30" s="26"/>
      <c r="J30" s="26"/>
      <c r="K30" s="31"/>
      <c r="L30" s="31"/>
      <c r="M30" s="26"/>
    </row>
    <row r="31" spans="1:14">
      <c r="B31" s="26"/>
      <c r="C31" s="26"/>
      <c r="D31" s="26"/>
      <c r="E31" s="26"/>
      <c r="F31" s="26"/>
      <c r="G31" s="26"/>
      <c r="H31" s="26"/>
      <c r="I31" s="26"/>
      <c r="J31" s="26"/>
      <c r="K31" s="31"/>
      <c r="L31" s="31"/>
      <c r="M31" s="26"/>
    </row>
    <row r="32" spans="1:14">
      <c r="B32" s="26"/>
      <c r="C32" s="26"/>
      <c r="D32" s="26"/>
      <c r="E32" s="26"/>
      <c r="F32" s="26"/>
      <c r="G32" s="26"/>
      <c r="H32" s="26"/>
      <c r="I32" s="26"/>
      <c r="J32" s="26"/>
      <c r="K32" s="31"/>
      <c r="L32" s="31"/>
      <c r="M32" s="26"/>
    </row>
    <row r="33" spans="2:13"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31"/>
      <c r="M33" s="26"/>
    </row>
    <row r="34" spans="2:13"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31"/>
      <c r="M34" s="26"/>
    </row>
    <row r="35" spans="2:13"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31"/>
      <c r="M35" s="26"/>
    </row>
  </sheetData>
  <autoFilter ref="A5:N5"/>
  <mergeCells count="3">
    <mergeCell ref="B1:J1"/>
    <mergeCell ref="K4:L4"/>
    <mergeCell ref="K3:L3"/>
  </mergeCells>
  <pageMargins left="0.69930555555555596" right="0.69930555555555596" top="0.75" bottom="0.75" header="0.3" footer="0.3"/>
  <pageSetup paperSize="9" scale="97" orientation="landscape" r:id="rId1"/>
  <headerFooter>
    <oddFooter>&amp;L&amp;"Times New Roman,обычный"&amp;12The Vendor / Изготовитель ______________________&amp;C&amp;"Times New Roman,обычный"&amp;12The Customer / Заказчик ______________________&amp;R&amp;"Times New Roman,обычный"&amp;12Page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П4 бакор всего</vt:lpstr>
      <vt:lpstr>П4 бакор</vt:lpstr>
      <vt:lpstr>COVER</vt:lpstr>
      <vt:lpstr>Камеры стены</vt:lpstr>
      <vt:lpstr>Камеры насадка</vt:lpstr>
      <vt:lpstr>'Камеры насадка'!Область_печати</vt:lpstr>
      <vt:lpstr>'Камеры стены'!Область_печати</vt:lpstr>
      <vt:lpstr>'П4 бакор всего'!Область_печати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Бубнов Виктор Валентинович</dc:creator>
  <cp:lastModifiedBy>Семенов</cp:lastModifiedBy>
  <cp:lastPrinted>2018-08-31T03:48:00Z</cp:lastPrinted>
  <dcterms:created xsi:type="dcterms:W3CDTF">2017-04-27T07:09:00Z</dcterms:created>
  <dcterms:modified xsi:type="dcterms:W3CDTF">2018-09-12T01:59:34Z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